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rysbek\Downloads\"/>
    </mc:Choice>
  </mc:AlternateContent>
  <xr:revisionPtr revIDLastSave="0" documentId="8_{AD20F69F-AB28-45AD-8B06-3D7E20730F67}" xr6:coauthVersionLast="45" xr6:coauthVersionMax="45" xr10:uidLastSave="{00000000-0000-0000-0000-000000000000}"/>
  <bookViews>
    <workbookView xWindow="-120" yWindow="-120" windowWidth="29040" windowHeight="15840" activeTab="9" xr2:uid="{00000000-000D-0000-FFFF-FFFF00000000}"/>
  </bookViews>
  <sheets>
    <sheet name="ф1" sheetId="1" r:id="rId1"/>
    <sheet name="ф1 каз" sheetId="6" r:id="rId2"/>
    <sheet name="ф2" sheetId="2" r:id="rId3"/>
    <sheet name="ф2 каз" sheetId="7" r:id="rId4"/>
    <sheet name="ф3п" sheetId="3" r:id="rId5"/>
    <sheet name="ф3п каз" sheetId="8" r:id="rId6"/>
    <sheet name="ф3к" sheetId="4" r:id="rId7"/>
    <sheet name="ф3к каз" sheetId="9" r:id="rId8"/>
    <sheet name="ф4" sheetId="5" r:id="rId9"/>
    <sheet name="ф4 каз" sheetId="10" r:id="rId10"/>
  </sheets>
  <definedNames>
    <definedName name="_SUB2" localSheetId="0">ф1!#REF!</definedName>
    <definedName name="_SUB3" localSheetId="0">ф1!#REF!</definedName>
    <definedName name="_SUB4" localSheetId="0">ф1!#REF!</definedName>
    <definedName name="_SUB5" localSheetId="0">ф1!#REF!</definedName>
    <definedName name="_SUB6" localSheetId="0">ф1!#REF!</definedName>
    <definedName name="sub1001579235" localSheetId="0">ф1!$A$2</definedName>
    <definedName name="sub1001579236" localSheetId="0">ф1!#REF!</definedName>
    <definedName name="_xlnm.Print_Area" localSheetId="0">ф1!$A$1:$D$108</definedName>
    <definedName name="_xlnm.Print_Area" localSheetId="1">'ф1 каз'!$A$1:$D$109</definedName>
    <definedName name="_xlnm.Print_Area" localSheetId="2">ф2!$A$1:$D$77</definedName>
    <definedName name="_xlnm.Print_Area" localSheetId="3">'ф2 каз'!$A$1:$D$78</definedName>
    <definedName name="_xlnm.Print_Area" localSheetId="6">ф3к!$A$1:$D$109</definedName>
    <definedName name="_xlnm.Print_Area" localSheetId="7">'ф3к каз'!$A$1:$D$108</definedName>
    <definedName name="_xlnm.Print_Area" localSheetId="4">ф3п!$A$1:$D$100</definedName>
    <definedName name="_xlnm.Print_Area" localSheetId="5">'ф3п каз'!$A$1:$D$100</definedName>
    <definedName name="_xlnm.Print_Area" localSheetId="8">ф4!$A$1:$I$100</definedName>
    <definedName name="_xlnm.Print_Area" localSheetId="9">'ф4 каз'!$A$1:$I$98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7" l="1"/>
  <c r="C67" i="7" s="1"/>
  <c r="C39" i="7"/>
  <c r="D23" i="7"/>
  <c r="D26" i="7" s="1"/>
  <c r="D32" i="7" s="1"/>
  <c r="D34" i="7" s="1"/>
  <c r="D36" i="7" s="1"/>
  <c r="C23" i="7"/>
  <c r="C26" i="7" s="1"/>
  <c r="C32" i="7" s="1"/>
  <c r="C34" i="7" s="1"/>
  <c r="C36" i="7" s="1"/>
  <c r="A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H72" i="5"/>
  <c r="G72" i="5"/>
  <c r="F72" i="5"/>
  <c r="E72" i="5"/>
  <c r="D72" i="5"/>
  <c r="I71" i="5"/>
  <c r="I69" i="5"/>
  <c r="I68" i="5"/>
  <c r="I67" i="5"/>
  <c r="I66" i="5"/>
  <c r="I61" i="5" s="1"/>
  <c r="I65" i="5"/>
  <c r="I64" i="5"/>
  <c r="I62" i="5"/>
  <c r="H61" i="5"/>
  <c r="H59" i="5" s="1"/>
  <c r="G61" i="5"/>
  <c r="F61" i="5"/>
  <c r="F59" i="5" s="1"/>
  <c r="E61" i="5"/>
  <c r="E59" i="5" s="1"/>
  <c r="D61" i="5"/>
  <c r="D59" i="5" s="1"/>
  <c r="C61" i="5"/>
  <c r="C59" i="5" s="1"/>
  <c r="H58" i="5"/>
  <c r="G58" i="5"/>
  <c r="F58" i="5"/>
  <c r="E58" i="5"/>
  <c r="D58" i="5"/>
  <c r="C58" i="5"/>
  <c r="I57" i="5"/>
  <c r="I56" i="5"/>
  <c r="G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H40" i="5"/>
  <c r="G40" i="5"/>
  <c r="F40" i="5"/>
  <c r="E40" i="5"/>
  <c r="D40" i="5"/>
  <c r="C40" i="5"/>
  <c r="I33" i="5"/>
  <c r="I29" i="5" s="1"/>
  <c r="I30" i="5"/>
  <c r="H29" i="5"/>
  <c r="G29" i="5"/>
  <c r="F29" i="5"/>
  <c r="E29" i="5"/>
  <c r="D29" i="5"/>
  <c r="C29" i="5"/>
  <c r="A18" i="5"/>
  <c r="D98" i="4"/>
  <c r="C98" i="4"/>
  <c r="D96" i="4"/>
  <c r="C96" i="4"/>
  <c r="D95" i="4"/>
  <c r="D93" i="4"/>
  <c r="D87" i="4" s="1"/>
  <c r="D89" i="4"/>
  <c r="D84" i="4"/>
  <c r="D81" i="4" s="1"/>
  <c r="C84" i="4"/>
  <c r="C81" i="4" s="1"/>
  <c r="D68" i="4"/>
  <c r="D67" i="4"/>
  <c r="D53" i="4"/>
  <c r="D51" i="4" s="1"/>
  <c r="C53" i="4"/>
  <c r="C51" i="4" s="1"/>
  <c r="C39" i="4"/>
  <c r="C37" i="4"/>
  <c r="C34" i="4"/>
  <c r="A16" i="4"/>
  <c r="C95" i="4"/>
  <c r="C93" i="4"/>
  <c r="C89" i="4"/>
  <c r="C72" i="3"/>
  <c r="C68" i="4"/>
  <c r="C67" i="4"/>
  <c r="C41" i="3"/>
  <c r="C30" i="3"/>
  <c r="C22" i="3"/>
  <c r="C64" i="2"/>
  <c r="C67" i="2" s="1"/>
  <c r="C39" i="2"/>
  <c r="C31" i="4"/>
  <c r="D23" i="2"/>
  <c r="D26" i="2" s="1"/>
  <c r="D32" i="2" s="1"/>
  <c r="D34" i="2" s="1"/>
  <c r="D36" i="2" s="1"/>
  <c r="C23" i="2"/>
  <c r="C26" i="2" s="1"/>
  <c r="C32" i="2" s="1"/>
  <c r="C96" i="1"/>
  <c r="C98" i="1" s="1"/>
  <c r="C88" i="1"/>
  <c r="G72" i="1"/>
  <c r="G67" i="1"/>
  <c r="G65" i="1"/>
  <c r="C42" i="4"/>
  <c r="C73" i="1"/>
  <c r="C56" i="1"/>
  <c r="C43" i="4"/>
  <c r="C41" i="4"/>
  <c r="G73" i="1" l="1"/>
  <c r="C44" i="4" s="1"/>
  <c r="E88" i="5"/>
  <c r="I72" i="5"/>
  <c r="F88" i="5"/>
  <c r="H88" i="5"/>
  <c r="C99" i="1"/>
  <c r="I40" i="5"/>
  <c r="I58" i="5"/>
  <c r="D65" i="4"/>
  <c r="D79" i="4" s="1"/>
  <c r="D88" i="5"/>
  <c r="C57" i="7"/>
  <c r="C59" i="7" s="1"/>
  <c r="C37" i="7"/>
  <c r="D37" i="7"/>
  <c r="D57" i="7"/>
  <c r="D59" i="7" s="1"/>
  <c r="D94" i="4"/>
  <c r="C35" i="1"/>
  <c r="C57" i="1" s="1"/>
  <c r="C65" i="4"/>
  <c r="C79" i="4"/>
  <c r="C34" i="2"/>
  <c r="C36" i="2" s="1"/>
  <c r="C22" i="4"/>
  <c r="C39" i="3"/>
  <c r="C45" i="4"/>
  <c r="D37" i="2"/>
  <c r="D57" i="2"/>
  <c r="D59" i="2" s="1"/>
  <c r="C87" i="4"/>
  <c r="C38" i="4"/>
  <c r="C94" i="4"/>
  <c r="C55" i="3"/>
  <c r="C70" i="3" s="1"/>
  <c r="C78" i="3"/>
  <c r="C85" i="3" s="1"/>
  <c r="C88" i="5"/>
  <c r="D97" i="4" l="1"/>
  <c r="D99" i="4" s="1"/>
  <c r="C100" i="1"/>
  <c r="C88" i="3"/>
  <c r="C90" i="3" s="1"/>
  <c r="C91" i="3" s="1"/>
  <c r="C49" i="4"/>
  <c r="C97" i="4" s="1"/>
  <c r="C99" i="4" s="1"/>
  <c r="C100" i="4" s="1"/>
  <c r="C37" i="2"/>
  <c r="C57" i="2"/>
  <c r="C59" i="2" s="1"/>
  <c r="G60" i="5"/>
  <c r="G59" i="5" l="1"/>
  <c r="I60" i="5"/>
  <c r="I59" i="5" l="1"/>
  <c r="G88" i="5"/>
  <c r="G89" i="5" l="1"/>
  <c r="I88" i="5"/>
  <c r="I89" i="5" s="1"/>
</calcChain>
</file>

<file path=xl/sharedStrings.xml><?xml version="1.0" encoding="utf-8"?>
<sst xmlns="http://schemas.openxmlformats.org/spreadsheetml/2006/main" count="1213" uniqueCount="688">
  <si>
    <t>январь-сентябрь 2022 года</t>
  </si>
  <si>
    <t>Приложение 2</t>
  </si>
  <si>
    <t>30 сентября 2022 года</t>
  </si>
  <si>
    <t>к приказу Министра финансов</t>
  </si>
  <si>
    <t>Республики Казахстан</t>
  </si>
  <si>
    <t>от 28 июня 2017 года № 404</t>
  </si>
  <si>
    <t>Форма</t>
  </si>
  <si>
    <r>
      <rPr>
        <b/>
        <sz val="10"/>
        <color indexed="8"/>
        <rFont val="Times New Roman"/>
        <family val="1"/>
        <charset val="204"/>
      </rPr>
      <t>Индекс:</t>
    </r>
    <r>
      <rPr>
        <sz val="10"/>
        <color indexed="8"/>
        <rFont val="Times New Roman"/>
        <family val="1"/>
        <charset val="204"/>
      </rPr>
      <t xml:space="preserve"> 1-Б (баланс)</t>
    </r>
  </si>
  <si>
    <r>
      <rPr>
        <b/>
        <sz val="10"/>
        <color indexed="8"/>
        <rFont val="Times New Roman"/>
        <family val="1"/>
        <charset val="204"/>
      </rPr>
      <t>Периодичность</t>
    </r>
    <r>
      <rPr>
        <sz val="10"/>
        <color indexed="8"/>
        <rFont val="Times New Roman"/>
        <family val="1"/>
        <charset val="204"/>
      </rPr>
      <t>: годовая</t>
    </r>
  </si>
  <si>
    <r>
      <rPr>
        <b/>
        <sz val="10"/>
        <color indexed="8"/>
        <rFont val="Times New Roman"/>
        <family val="1"/>
        <charset val="204"/>
      </rPr>
      <t>Представляют:</t>
    </r>
    <r>
      <rPr>
        <sz val="10"/>
        <color indexed="8"/>
        <rFont val="Times New Roman"/>
        <family val="1"/>
        <charset val="204"/>
      </rPr>
      <t xml:space="preserve"> организации публичного интереса по результатам финансового года </t>
    </r>
  </si>
  <si>
    <r>
      <rPr>
        <b/>
        <sz val="10"/>
        <color indexed="8"/>
        <rFont val="Times New Roman"/>
        <family val="1"/>
        <charset val="204"/>
      </rPr>
      <t>Представляется:</t>
    </r>
    <r>
      <rPr>
        <sz val="10"/>
        <color indexed="8"/>
        <rFont val="Times New Roman"/>
        <family val="1"/>
        <charset val="204"/>
      </rPr>
      <t xml:space="preserve"> в депозитарий финансовой отчетности в электронном формате посредством программного обеспечения</t>
    </r>
  </si>
  <si>
    <r>
      <rPr>
        <b/>
        <sz val="10"/>
        <color indexed="8"/>
        <rFont val="Times New Roman"/>
        <family val="1"/>
        <charset val="204"/>
      </rPr>
      <t xml:space="preserve">Срок представления: </t>
    </r>
    <r>
      <rPr>
        <sz val="10"/>
        <color indexed="8"/>
        <rFont val="Times New Roman"/>
        <family val="1"/>
        <charset val="204"/>
      </rPr>
      <t>ежегодно не позднее 31 августа года, следующего за отчетным</t>
    </r>
  </si>
  <si>
    <t>ТОО "АлматыЭнергоСбыт"</t>
  </si>
  <si>
    <t>Бухгалтерский баланс</t>
  </si>
  <si>
    <t>тыс. тенге</t>
  </si>
  <si>
    <t>Активы</t>
  </si>
  <si>
    <t>Код строки</t>
  </si>
  <si>
    <t>На конец отчетного периода</t>
  </si>
  <si>
    <t>На начало отчетного периода</t>
  </si>
  <si>
    <t>I. Краткосрочные активы:</t>
  </si>
  <si>
    <t>Денежные средства и их эквиваленты</t>
  </si>
  <si>
    <t>010</t>
  </si>
  <si>
    <t>Краткосрочные финансовые активы, оцениваемые по амортизированной стоимости</t>
  </si>
  <si>
    <t>011</t>
  </si>
  <si>
    <t>Краткосрочные финансовые активы, оцениваемые по справедливой стоимости через прочий совокупный доход</t>
  </si>
  <si>
    <t>012</t>
  </si>
  <si>
    <t>Краткосрочные финансовые активы, учитываемые по справедливой стоимости через прибыли или убытки</t>
  </si>
  <si>
    <t>013</t>
  </si>
  <si>
    <t>Краткосрочные производные финансовые инструменты</t>
  </si>
  <si>
    <t>014</t>
  </si>
  <si>
    <t>Прочие краткосрочные финансовые активы</t>
  </si>
  <si>
    <t>015</t>
  </si>
  <si>
    <t>Краткосрочная торговая и прочая дебиторская задолженность</t>
  </si>
  <si>
    <t>016</t>
  </si>
  <si>
    <t>Краткосрочная дебиторская задолженность по аренде</t>
  </si>
  <si>
    <t>017</t>
  </si>
  <si>
    <t>Краткосрочные активы по договорам с покупателями</t>
  </si>
  <si>
    <t>018</t>
  </si>
  <si>
    <t>Текущий подоходный налог</t>
  </si>
  <si>
    <t>019</t>
  </si>
  <si>
    <t>Запасы</t>
  </si>
  <si>
    <t>020</t>
  </si>
  <si>
    <t>Биологические активы</t>
  </si>
  <si>
    <t>021</t>
  </si>
  <si>
    <t>Прочие краткосрочные активы</t>
  </si>
  <si>
    <t>022</t>
  </si>
  <si>
    <t>Итого краткосрочных активов (сумма строк с 010 по 022)</t>
  </si>
  <si>
    <t>Активы (или выбывающие группы), предназначенные для продажи</t>
  </si>
  <si>
    <t>II. Долгосрочные активы</t>
  </si>
  <si>
    <t>Долгосрочные финансовые активы, оцениваемые по амортизированной стоимости</t>
  </si>
  <si>
    <t>Долгосрочные финансовые активы, оцениваемые по справедливой стоимости через прочий совокупный доход</t>
  </si>
  <si>
    <t>Долгосрочные финансовые активы, учитываемые по справедливой стоимости через прибыли или убытки</t>
  </si>
  <si>
    <t>Долгосрочные производные финансовые инструменты</t>
  </si>
  <si>
    <t>Инвестиции, учитываемые по первоначальной стоимости</t>
  </si>
  <si>
    <t>Инвестиции, учитываемые методом долевого участия</t>
  </si>
  <si>
    <t>Прочие долгосрочные финансовые активы</t>
  </si>
  <si>
    <t>Долгосрочная торговая и прочая дебиторская задолженность</t>
  </si>
  <si>
    <t>Долгосрочная дебиторская задолженность по аренде</t>
  </si>
  <si>
    <t>Долгосрочные активы по договорам с покупателями</t>
  </si>
  <si>
    <t>Инвестиционное имущество</t>
  </si>
  <si>
    <t>Основные средства</t>
  </si>
  <si>
    <t>Актив в форме права пользования</t>
  </si>
  <si>
    <t>Разведочные и оценочные активы</t>
  </si>
  <si>
    <t>Нематериальные активы</t>
  </si>
  <si>
    <t>Отложенные налоговые активы</t>
  </si>
  <si>
    <t>Прочие долгосрочные активы</t>
  </si>
  <si>
    <t>Итого долгосрочных активов (сумма строк с 110 по 127)</t>
  </si>
  <si>
    <t>Баланс (строка 100 +строка 101+ строка 200)</t>
  </si>
  <si>
    <t>Обязательство и капитал</t>
  </si>
  <si>
    <t>III. Краткосрочные обязательства</t>
  </si>
  <si>
    <t>Краткосрочные финансовые обязательства, оцениваемые по амортизированной стоимости</t>
  </si>
  <si>
    <t>Краткосрочные финансовые обязательства, оцениваемые по справедливой стоимости через прибыль или убыток</t>
  </si>
  <si>
    <t>Прочие краткосрочные финансовые обязательства</t>
  </si>
  <si>
    <t>Краткосрочная торговая и прочая кредиторская задолженность</t>
  </si>
  <si>
    <t>Краткосрочные оценочные обязательства</t>
  </si>
  <si>
    <t xml:space="preserve">Текущие налоговые обязательства по подоходному налогу </t>
  </si>
  <si>
    <t>Вознаграждения работникам</t>
  </si>
  <si>
    <t>Краткосрочная задолженность по аренде</t>
  </si>
  <si>
    <t>Краткосрочные обязательства по договорам покупателями</t>
  </si>
  <si>
    <t>Государственные субсидии</t>
  </si>
  <si>
    <t>Дивиденды к оплате</t>
  </si>
  <si>
    <t>Прочие краткосрочные обязательства</t>
  </si>
  <si>
    <t>Итого краткосрочных обязательств (сумма строк с 210 по 222)</t>
  </si>
  <si>
    <t>Обязательства выбывающих групп, предназначенных для продажи</t>
  </si>
  <si>
    <t>IV. Долгосрочные обязательства</t>
  </si>
  <si>
    <t>Долгосрочные финансовые обязательства, оцениваемые по амортизированной стоимости</t>
  </si>
  <si>
    <t>Долгосрочные финансовые обязательства, оцениваемые по справедливой стоимости через прибыль или убыток</t>
  </si>
  <si>
    <t>Прочие долгосрочные финансовые обязательства</t>
  </si>
  <si>
    <t>Долгосрочная торговая и прочая кредиторская задолженность</t>
  </si>
  <si>
    <t>Долгосрочные оценочные обязательства</t>
  </si>
  <si>
    <t>Отложенные налоговые обязательства</t>
  </si>
  <si>
    <t>Долгосрочная задолженность по аренде</t>
  </si>
  <si>
    <t>Долгосрочные обязательства по договорам с покупателями</t>
  </si>
  <si>
    <t>Прочие долгосрочные обязательства</t>
  </si>
  <si>
    <t>Итого долгосрочных обязательств (сумма строк с 310 по 321)</t>
  </si>
  <si>
    <t>V. Капитал</t>
  </si>
  <si>
    <t>Уставный (акционерный) капитал</t>
  </si>
  <si>
    <t>Эмиссионный доход</t>
  </si>
  <si>
    <t>Выкупленные собственные долевые инструменты</t>
  </si>
  <si>
    <t>Компоненты прочего совокупного дохода</t>
  </si>
  <si>
    <t>Нераспределенная прибыль (непокрытый убыток)</t>
  </si>
  <si>
    <t>Прочий капитал</t>
  </si>
  <si>
    <t>Итого капитал, относимый на собственников  (сумма строк с 410 по 415)</t>
  </si>
  <si>
    <t>Доля неконтролирующих собственников</t>
  </si>
  <si>
    <t>Всего капитал (строка 420 +/- строка 421)</t>
  </si>
  <si>
    <t>Баланс (строка 300+строка 301+строка 400 + строка 500)</t>
  </si>
  <si>
    <t>Генеральный директор                  Копенов Е. К.</t>
  </si>
  <si>
    <t>                               (фамилия, имя, отчество)                                                  </t>
  </si>
  <si>
    <t xml:space="preserve"> (подпись)</t>
  </si>
  <si>
    <t>Главный бухгалтер                         Нурлиева А. М.</t>
  </si>
  <si>
    <t>                                (фамилия, имя, отчество)                                                 </t>
  </si>
  <si>
    <t> (подпись)</t>
  </si>
  <si>
    <t>Место печати</t>
  </si>
  <si>
    <t>Приложение 3</t>
  </si>
  <si>
    <r>
      <rPr>
        <b/>
        <sz val="10"/>
        <color indexed="8"/>
        <rFont val="Times New Roman"/>
        <family val="1"/>
        <charset val="204"/>
      </rPr>
      <t>Индекс:</t>
    </r>
    <r>
      <rPr>
        <sz val="10"/>
        <color indexed="8"/>
        <rFont val="Times New Roman"/>
        <family val="1"/>
        <charset val="204"/>
      </rPr>
      <t xml:space="preserve"> 2-ОПУ </t>
    </r>
  </si>
  <si>
    <r>
      <rPr>
        <b/>
        <sz val="10"/>
        <color indexed="8"/>
        <rFont val="Times New Roman"/>
        <family val="1"/>
        <charset val="204"/>
      </rPr>
      <t>Куда представляется:</t>
    </r>
    <r>
      <rPr>
        <sz val="10"/>
        <color indexed="8"/>
        <rFont val="Times New Roman"/>
        <family val="1"/>
        <charset val="204"/>
      </rPr>
      <t xml:space="preserve"> в депозитарий финансовой отчетности в электронном формате посредством программного обеспечения</t>
    </r>
  </si>
  <si>
    <r>
      <t xml:space="preserve">Наименование организации      </t>
    </r>
    <r>
      <rPr>
        <b/>
        <sz val="10"/>
        <color indexed="8"/>
        <rFont val="Times New Roman"/>
        <family val="1"/>
        <charset val="204"/>
      </rPr>
      <t>ТОО</t>
    </r>
    <r>
      <rPr>
        <b/>
        <u/>
        <sz val="10"/>
        <color indexed="8"/>
        <rFont val="Times New Roman"/>
        <family val="1"/>
        <charset val="204"/>
      </rPr>
      <t xml:space="preserve"> "Алматыэнергосбыт"</t>
    </r>
  </si>
  <si>
    <t>Отчет о прибылях и убытках</t>
  </si>
  <si>
    <t>Наименование показателей</t>
  </si>
  <si>
    <t>За отчетный период</t>
  </si>
  <si>
    <t>За предыдущий период</t>
  </si>
  <si>
    <t>Выручка от реализации товаров, работ и услуг</t>
  </si>
  <si>
    <t>Себестоимость реализованных товаров, работ и услуг</t>
  </si>
  <si>
    <t>Валовая прибыль (убыток)  (строка 010 – строка 011)</t>
  </si>
  <si>
    <t>Расходы по реализации</t>
  </si>
  <si>
    <t>Административные расходы</t>
  </si>
  <si>
    <t>Итого операционная прибыль (убыток) (+/- строки с 012 по 014)</t>
  </si>
  <si>
    <t>Финансовые доходы</t>
  </si>
  <si>
    <t>Финансовые расходы</t>
  </si>
  <si>
    <t>Доля организации в прибыли (убытке) ассоциированных организаций и совместной деятельности, учитываемых по методу долевого участия</t>
  </si>
  <si>
    <t>023</t>
  </si>
  <si>
    <t>Прочие доходы</t>
  </si>
  <si>
    <t>024</t>
  </si>
  <si>
    <t>Прочие расходы</t>
  </si>
  <si>
    <t>025</t>
  </si>
  <si>
    <t>Прибыль (убыток) до налогообложения (+/- строки с 020 по 025)</t>
  </si>
  <si>
    <t>Расходы (-) (доходы (+)) по подоходному налогу</t>
  </si>
  <si>
    <t>Прибыль (убыток) после налогообложения от продолжающейся деятельности (строка 100 + строка 101)</t>
  </si>
  <si>
    <t>Прибыль (убыток) после налогообложения от прекращенной деятельности</t>
  </si>
  <si>
    <t>Прибыль за год (строка 200 + строка 201) относимая на:</t>
  </si>
  <si>
    <t>собственников материнской организации</t>
  </si>
  <si>
    <t>долю неконтролирующих собственников</t>
  </si>
  <si>
    <t>Прочий совокупный доход, всего (сумма 420 и 440):</t>
  </si>
  <si>
    <t>в том числе:</t>
  </si>
  <si>
    <t>переоценка долговых финансовых инструментов, оцениваемых по справедливой стоимости через прочий совокупный доход</t>
  </si>
  <si>
    <t>доля в прочем совокупном доходе (убытке) ассоциированных организаций и совместной деятельности, учитываемых по методу долевого участия</t>
  </si>
  <si>
    <t>эффект изменения в ставке подоходного налога на отсроченный налог</t>
  </si>
  <si>
    <t>хеджирование денежных потоков</t>
  </si>
  <si>
    <t>курсовая разница по инвестициям в зарубежные организации</t>
  </si>
  <si>
    <t>хеджирование чистых инвестиций в зарубежные операции</t>
  </si>
  <si>
    <t>прочие компоненты прочего совокупного дохода</t>
  </si>
  <si>
    <t>корректировка при реклассификации в составе прибыли (убытка)</t>
  </si>
  <si>
    <t>налоговый эффект компонентов прочего совокупного дохода</t>
  </si>
  <si>
    <t>Итого прочий совокупный доход, подлежащий реклассификации в доходы или расходы в последующие периоды (за вычетом налога на прибыль) (сумма строк с 410 по 418)</t>
  </si>
  <si>
    <t>переоценка основных средств и нематериальных активов</t>
  </si>
  <si>
    <t>актуарные прибыли (убытки) по пенсионным обязательствам</t>
  </si>
  <si>
    <t>переоценка долевых финансовых инструментов, оцениваемых по справедливой стоимости через прочий совокупный доход</t>
  </si>
  <si>
    <t>Итого прочий совокупный доход, не подлежащий реклассификации в доходы или расходы в последующие периоды (за вычетом налога на прибыль) (сумма строк с 431 по 435)</t>
  </si>
  <si>
    <t>Общий совокупный доход (строка 300 + строка 400)</t>
  </si>
  <si>
    <t>Общая совокупный доход относимый на:</t>
  </si>
  <si>
    <t>доля неконтролирующих собственников</t>
  </si>
  <si>
    <t>Прибыль на акцию:</t>
  </si>
  <si>
    <t>Базовая прибыль на акцию:</t>
  </si>
  <si>
    <t>от продолжающейся деятельности</t>
  </si>
  <si>
    <t>от прекращенной деятельности</t>
  </si>
  <si>
    <t>Разводненная прибыль на акцию:</t>
  </si>
  <si>
    <t>Приложение 4</t>
  </si>
  <si>
    <r>
      <rPr>
        <b/>
        <sz val="10"/>
        <color indexed="8"/>
        <rFont val="Times New Roman"/>
        <family val="1"/>
        <charset val="204"/>
      </rPr>
      <t>Индекс:</t>
    </r>
    <r>
      <rPr>
        <sz val="10"/>
        <color indexed="8"/>
        <rFont val="Times New Roman"/>
        <family val="1"/>
        <charset val="204"/>
      </rPr>
      <t xml:space="preserve"> 3-ДДС-П</t>
    </r>
  </si>
  <si>
    <r>
      <t xml:space="preserve">Наименование организации </t>
    </r>
    <r>
      <rPr>
        <b/>
        <u/>
        <sz val="10"/>
        <color indexed="8"/>
        <rFont val="Times New Roman"/>
        <family val="1"/>
        <charset val="204"/>
      </rPr>
      <t>ТОО "Алматыэнергосбыт"</t>
    </r>
  </si>
  <si>
    <t>Отчет о движении денежных средств (прямой метод)</t>
  </si>
  <si>
    <t>тыс.тенге</t>
  </si>
  <si>
    <t>I. Движение денежных средств от операционной деятельности</t>
  </si>
  <si>
    <t>1. Поступление денежных средств, всего (сумма строк с 011 по 016)</t>
  </si>
  <si>
    <t>реализация товаров и услуг</t>
  </si>
  <si>
    <t>прочая выручка</t>
  </si>
  <si>
    <t>авансы, полученные от покупателей, заказчиков</t>
  </si>
  <si>
    <t>поступления по договорам страхования</t>
  </si>
  <si>
    <t>полученные вознаграждения</t>
  </si>
  <si>
    <t>прочие поступления</t>
  </si>
  <si>
    <t>2. Выбытие денежных средств, всего (сумма строк с 021 по 027)</t>
  </si>
  <si>
    <t>платежи поставщикам за товары и услуги</t>
  </si>
  <si>
    <t>авансы, выданные поставщикам товаров и услуг</t>
  </si>
  <si>
    <t>выплаты по оплате труда</t>
  </si>
  <si>
    <t>выплата вознаграждения</t>
  </si>
  <si>
    <t>выплаты по договорам страхования</t>
  </si>
  <si>
    <t>подоходный налог и другие платежи в бюджет</t>
  </si>
  <si>
    <t>026</t>
  </si>
  <si>
    <t>прочие выплаты</t>
  </si>
  <si>
    <t>027</t>
  </si>
  <si>
    <t>3. Чистая сумма денежных средств от операционной деятельности (строка 010 – строка 020)</t>
  </si>
  <si>
    <t>030</t>
  </si>
  <si>
    <t>II. Движение денежных средств от инвестиционной деятельности</t>
  </si>
  <si>
    <t>1. Поступление денежных средств, всего (сумма строк с 041 по 052)</t>
  </si>
  <si>
    <t>040</t>
  </si>
  <si>
    <t>реализация основных средств</t>
  </si>
  <si>
    <t>041</t>
  </si>
  <si>
    <t>реализация нематериальных активов</t>
  </si>
  <si>
    <t>042</t>
  </si>
  <si>
    <t>реализация других долгосрочных активов</t>
  </si>
  <si>
    <t>043</t>
  </si>
  <si>
    <t>реализация долевых инструментов других организаций (кроме дочерних) и долей участия в совместном предпринимательстве</t>
  </si>
  <si>
    <t>044</t>
  </si>
  <si>
    <t>реализация долговых инструментов других организаций</t>
  </si>
  <si>
    <t>045</t>
  </si>
  <si>
    <t>возмещение при потере контроля над дочерними организациями</t>
  </si>
  <si>
    <t>046</t>
  </si>
  <si>
    <t>изъятие денежных вкладов</t>
  </si>
  <si>
    <t>047</t>
  </si>
  <si>
    <t>реализация прочих финансовых активов</t>
  </si>
  <si>
    <t>048</t>
  </si>
  <si>
    <t>фьючерсные и форвардные контракты, опционы и свопы</t>
  </si>
  <si>
    <t>049</t>
  </si>
  <si>
    <t>полученные дивиденды</t>
  </si>
  <si>
    <t>050</t>
  </si>
  <si>
    <t>051</t>
  </si>
  <si>
    <t>052</t>
  </si>
  <si>
    <t>2. Выбытие денежных средств, всего (сумма строк с 061 по 073)</t>
  </si>
  <si>
    <t>060</t>
  </si>
  <si>
    <t>приобретение основных средств</t>
  </si>
  <si>
    <t>061</t>
  </si>
  <si>
    <t>приобретение нематериальных активов</t>
  </si>
  <si>
    <t>062</t>
  </si>
  <si>
    <t>приобретение других долгосрочных активов</t>
  </si>
  <si>
    <t>063</t>
  </si>
  <si>
    <t>приобретение долевых инструментов других организаций (кроме дочерних) и долей участия в совместном предпринимательстве</t>
  </si>
  <si>
    <t>064</t>
  </si>
  <si>
    <t>приобретение долговых инструментов других организаций</t>
  </si>
  <si>
    <t>065</t>
  </si>
  <si>
    <t>приобретение контроля над дочерними организациями</t>
  </si>
  <si>
    <t>066</t>
  </si>
  <si>
    <t>размещение денежных вкладов</t>
  </si>
  <si>
    <t>067</t>
  </si>
  <si>
    <t>068</t>
  </si>
  <si>
    <t>приобретение прочих финансовых активов</t>
  </si>
  <si>
    <t>069</t>
  </si>
  <si>
    <t>предоставление займов</t>
  </si>
  <si>
    <t>070</t>
  </si>
  <si>
    <t>071</t>
  </si>
  <si>
    <t>инвестиции в ассоциированные и дочерние организации</t>
  </si>
  <si>
    <t>072</t>
  </si>
  <si>
    <t>073</t>
  </si>
  <si>
    <t>3. Чистая сумма денежных средств от инвестиционной деятельности (строка 040 – строка 060)</t>
  </si>
  <si>
    <t>080</t>
  </si>
  <si>
    <t>III. Движение денежных средств от финансовой деятельности</t>
  </si>
  <si>
    <t>1. Поступление денежных средств, всего (сумма строк с 091 по 094)</t>
  </si>
  <si>
    <t>090</t>
  </si>
  <si>
    <t>эмиссия акций и других финансовых инструментов</t>
  </si>
  <si>
    <t>091</t>
  </si>
  <si>
    <t>получение займов</t>
  </si>
  <si>
    <t>092</t>
  </si>
  <si>
    <t>093</t>
  </si>
  <si>
    <t>094</t>
  </si>
  <si>
    <t>2. Выбытие денежных средств, всего (сумма строк с 101 по 105)</t>
  </si>
  <si>
    <t>погашение займов</t>
  </si>
  <si>
    <t>выплата дивидендов</t>
  </si>
  <si>
    <t>выплаты собственникам по акциям организации</t>
  </si>
  <si>
    <t>прочие выбытия</t>
  </si>
  <si>
    <t>3. Чистая сумма денежных средств от финансовой деятельности (строка 090 – строка 100)</t>
  </si>
  <si>
    <t>4. Влияние обменных курсов валют к тенге</t>
  </si>
  <si>
    <t>5. Влияние изменения балансовой стоимости денежных средств и их эквивалентов</t>
  </si>
  <si>
    <t>6. Увеличение +/- уменьшение денежных средств (строка 030 +/- строка 080 +/- строка 110 +/- строка 120 +/- строка 130)</t>
  </si>
  <si>
    <t>7. Денежные средства и их эквиваленты на начало отчетного периода</t>
  </si>
  <si>
    <t>8. Денежные средства и их эквиваленты на конец отчетного периода</t>
  </si>
  <si>
    <r>
      <rPr>
        <b/>
        <sz val="10"/>
        <color indexed="8"/>
        <rFont val="Times New Roman"/>
        <family val="1"/>
        <charset val="204"/>
      </rPr>
      <t>Индекс:</t>
    </r>
    <r>
      <rPr>
        <sz val="10"/>
        <color indexed="8"/>
        <rFont val="Times New Roman"/>
        <family val="1"/>
        <charset val="204"/>
      </rPr>
      <t xml:space="preserve"> 4-ДДС-К</t>
    </r>
  </si>
  <si>
    <t>Отчет о движении денежных средств (косвенный метод)</t>
  </si>
  <si>
    <t>прибыль (убыток) до налогообложения</t>
  </si>
  <si>
    <t>амортизация и обесценение основных средств и нематериальных активов</t>
  </si>
  <si>
    <t>обесценение гудвила</t>
  </si>
  <si>
    <t>обесценение торговой и прочей дебиторской задолженности</t>
  </si>
  <si>
    <t>списание стоимости активов (или выбывающей группы), предназначенных для продажи, до справедливой стоимости за вычетом затрат на продажу</t>
  </si>
  <si>
    <t>убыток (прибыль) от выбытия основных средств</t>
  </si>
  <si>
    <t>убыток (прибыль) от инвестиционного имущества</t>
  </si>
  <si>
    <t>убыток (прибыль) от досрочного погашения займов</t>
  </si>
  <si>
    <t>убыток (прибыль) от прочих финансовых активов, отражаемых по справедливой стоимости с корректировкой через отчет о прибылях и убытках</t>
  </si>
  <si>
    <t>расходы (доходы) по финансированию</t>
  </si>
  <si>
    <t>вознаграждения работникам</t>
  </si>
  <si>
    <t>расходы по вознаграждениям долевыми инструментами</t>
  </si>
  <si>
    <t>доход (расход) по отложенным налогам</t>
  </si>
  <si>
    <t>нереализованная положительная (отрицательная) курсовая разница</t>
  </si>
  <si>
    <t>доля организации в прибыли ассоциированных организаций и совместной деятельности, учитываемых по методу долевого участия</t>
  </si>
  <si>
    <t>прочие неденежные операционные корректировки общего совокупного дохода (убытка)</t>
  </si>
  <si>
    <t>Итого корректировка общего совокупного дохода (убытка), всего
(+/- строк с 011 по 025)</t>
  </si>
  <si>
    <t>изменения в запасах</t>
  </si>
  <si>
    <t>031</t>
  </si>
  <si>
    <t>изменения резерва</t>
  </si>
  <si>
    <t>032</t>
  </si>
  <si>
    <t>изменения в торговой и прочей дебиторской задолженности</t>
  </si>
  <si>
    <t>033</t>
  </si>
  <si>
    <t>изменения в торговой и прочей кредиторской задолженности</t>
  </si>
  <si>
    <t>034</t>
  </si>
  <si>
    <t>изменения в задолженности по налогам и другим обязательным платежам в бюджет</t>
  </si>
  <si>
    <t>035</t>
  </si>
  <si>
    <t>изменения в прочих краткосрочных обязательствах</t>
  </si>
  <si>
    <t>036</t>
  </si>
  <si>
    <t>Итого движение операционных активов и обязательств, всего (+/- строк с 031 по 036)</t>
  </si>
  <si>
    <t>уплаченные вознаграждения</t>
  </si>
  <si>
    <t>уплаченный подоходный налог</t>
  </si>
  <si>
    <t>Чистая сумма денежных средств от операционной деятельности (строка 010 +/- строка 030 +/- строка 040 +/- строка 041 +/- строка 042 +/- строка 043)</t>
  </si>
  <si>
    <t>1. Поступление денежных средств, всего (сумма строк с 061 по 072)</t>
  </si>
  <si>
    <t>2. Выбытие денежных средств, всего (сумма строк с 081 по 092)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</si>
  <si>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</si>
  <si>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</si>
  <si>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</si>
  <si>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</si>
  <si>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</si>
  <si>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</si>
  <si>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</si>
  <si>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</si>
  <si>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</si>
  <si>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3. Чистая сумма денежных средств от инвестиционной деятельности
(строка 060 – строка 080)</t>
  </si>
  <si>
    <t>1. Поступление денежных средств, всего (сумма строк с 111 по 114)</t>
  </si>
  <si>
    <t>2. Выбытие денежных средств, всего (сумма строк с 121 по 125)</t>
  </si>
  <si>
    <t>3. Чистая сумма денежных средств от финансовой деятельности
(строка 110 – строка 120)</t>
  </si>
  <si>
    <t>6. Увеличение +/- уменьшение денежных средств (строка 050 +/- строка 100 +/- строка 130 +/- строка 140 +/- строка 150)</t>
  </si>
  <si>
    <t>Приложение 6</t>
  </si>
  <si>
    <r>
      <rPr>
        <b/>
        <sz val="10"/>
        <color indexed="8"/>
        <rFont val="Times New Roman"/>
        <family val="1"/>
        <charset val="204"/>
      </rPr>
      <t>Индекс:</t>
    </r>
    <r>
      <rPr>
        <sz val="10"/>
        <color indexed="8"/>
        <rFont val="Times New Roman"/>
        <family val="1"/>
        <charset val="204"/>
      </rPr>
      <t xml:space="preserve"> 5-ИК</t>
    </r>
  </si>
  <si>
    <t>Отчет об изменениях в капитале</t>
  </si>
  <si>
    <t>Наименование компонентов</t>
  </si>
  <si>
    <t>Капитал материнской организации</t>
  </si>
  <si>
    <t>Итого капитал</t>
  </si>
  <si>
    <t>Резервы</t>
  </si>
  <si>
    <t>Нераспределенная прибыль</t>
  </si>
  <si>
    <t>Сальдо на 1 января предыдущего года</t>
  </si>
  <si>
    <t>Изменение в учетной политике</t>
  </si>
  <si>
    <t>Пересчитанное сальдо (строка 010+/строка 011)</t>
  </si>
  <si>
    <t>Общий совокупный доход, всего(строка 210 + строка 220):</t>
  </si>
  <si>
    <t>Прибыль (убыток) за год</t>
  </si>
  <si>
    <t>Прочий совокупный доход, всего (сумма строк с 221 по 229):</t>
  </si>
  <si>
    <t>переоценка долговых финансовых инструментов, оцениваемых по справедливой стоимости через прочий совокупный доход (за минусом налогового эффекта)</t>
  </si>
  <si>
    <t>долевых финансовых инструментов, оцениваемых по справедливой стоимости через прочий совокупный доход (за минусом налогового эффекта)</t>
  </si>
  <si>
    <t>переоценка основных средств и нематериальных активов (за минусом налогового эффекта)</t>
  </si>
  <si>
    <t>хеджирование денежных потоков (за минусом налогового эффекта)</t>
  </si>
  <si>
    <t>Операции с собственниками , всего (сумма строк с 310 по 318):</t>
  </si>
  <si>
    <t>Вознаграждения работников акциями:</t>
  </si>
  <si>
    <t>стоимость услуг работников</t>
  </si>
  <si>
    <t>выпуск акций по схеме вознаграждения работников акциями</t>
  </si>
  <si>
    <t>налоговая выгода в отношении схемы вознаграждения работников акциями</t>
  </si>
  <si>
    <t>Взносы собственников</t>
  </si>
  <si>
    <t>Выпуск собственных долевых инструментов (акций)</t>
  </si>
  <si>
    <t>Выпуск долевых инструментов связанный с объединением бизнеса</t>
  </si>
  <si>
    <t>Долевой компонент конвертируемых инструментов (за минусом налогового эффекта)</t>
  </si>
  <si>
    <t>Выплата дивидендов</t>
  </si>
  <si>
    <t>Прочие распределения в пользу собственников</t>
  </si>
  <si>
    <t>Прочие операции с собственниками</t>
  </si>
  <si>
    <t>Изменения в доле участия в дочерних организациях, не приводящей к потере контроля</t>
  </si>
  <si>
    <t>Прочие операции</t>
  </si>
  <si>
    <t>Сальдо на 1 января отчетного года (строка 100 + строка 200 + строка 300+строка 319)</t>
  </si>
  <si>
    <t>Пересчитанное сальдо (строка 400+/строка 401)</t>
  </si>
  <si>
    <t>Общий совокупный доход, всего (строка 610 + строка 620):</t>
  </si>
  <si>
    <t>Прочий совокупный доход, всего (сумма строк с 621 по 629):</t>
  </si>
  <si>
    <t>переоценка долевых финансовых инструментов, оцениваемых по справедливой стоимости через прочий совокупный доход (за минусом налогового эффекта)</t>
  </si>
  <si>
    <t>доля в прочей совокупной прибыли (убытке) ассоциированных организаций и совместной деятельности, учитываемых по методу долевого участия</t>
  </si>
  <si>
    <t>эффект изменения в ставке подоходного налога на отсроченный налог дочерних компаний</t>
  </si>
  <si>
    <t>Операции с собственниками всего (сумма строк с 710 по 718)</t>
  </si>
  <si>
    <t>Вознаграждения работников акциями</t>
  </si>
  <si>
    <t>Выпуск долевых инструментов, связанный с объединением бизнеса</t>
  </si>
  <si>
    <t>Қазақстан Республикасы</t>
  </si>
  <si>
    <t>Қаржы министрінің</t>
  </si>
  <si>
    <t>2017 жылғы 28 маусымдағы</t>
  </si>
  <si>
    <t>№404 бұйрығына
2-қосымша</t>
  </si>
  <si>
    <t>Нысан</t>
  </si>
  <si>
    <r>
      <rPr>
        <b/>
        <sz val="10"/>
        <color indexed="8"/>
        <rFont val="Times New Roman"/>
        <family val="1"/>
        <charset val="204"/>
      </rPr>
      <t>Мерзімділігі</t>
    </r>
    <r>
      <rPr>
        <sz val="10"/>
        <color indexed="8"/>
        <rFont val="Times New Roman"/>
        <family val="1"/>
        <charset val="204"/>
      </rPr>
      <t>: жылдық</t>
    </r>
  </si>
  <si>
    <r>
      <rPr>
        <b/>
        <sz val="10"/>
        <color indexed="8"/>
        <rFont val="Times New Roman"/>
        <family val="1"/>
        <charset val="204"/>
      </rPr>
      <t>Ұсынатындар:</t>
    </r>
    <r>
      <rPr>
        <sz val="10"/>
        <color indexed="8"/>
        <rFont val="Times New Roman"/>
        <family val="1"/>
        <charset val="204"/>
      </rPr>
      <t xml:space="preserve"> қаржы жылының нәтижелері бойынша жария мүдделi ұйымдар </t>
    </r>
  </si>
  <si>
    <r>
      <rPr>
        <b/>
        <sz val="10"/>
        <color indexed="8"/>
        <rFont val="Times New Roman"/>
        <family val="1"/>
        <charset val="204"/>
      </rPr>
      <t>Қайда ұсынылады:</t>
    </r>
    <r>
      <rPr>
        <sz val="10"/>
        <color indexed="8"/>
        <rFont val="Times New Roman"/>
        <family val="1"/>
        <charset val="204"/>
      </rPr>
      <t xml:space="preserve"> бағдарламалық қамтамасыз ету арқылы электрондық форматта қаржылық есептілік депозитарийіне</t>
    </r>
  </si>
  <si>
    <r>
      <rPr>
        <b/>
        <sz val="10"/>
        <color indexed="8"/>
        <rFont val="Times New Roman"/>
        <family val="1"/>
        <charset val="204"/>
      </rPr>
      <t xml:space="preserve">Тапсыру мерзімі: </t>
    </r>
    <r>
      <rPr>
        <sz val="10"/>
        <color indexed="8"/>
        <rFont val="Times New Roman"/>
        <family val="1"/>
        <charset val="204"/>
      </rPr>
      <t>жыл сайын есептіден кейінгі жылдың 31 тамызынан кешіктірмей</t>
    </r>
  </si>
  <si>
    <t>"АлматыЭнергоСбыт" ЖШС</t>
  </si>
  <si>
    <t>Бухгалтерлік баланс</t>
  </si>
  <si>
    <t>мың теңге</t>
  </si>
  <si>
    <t>Активтер</t>
  </si>
  <si>
    <t>Жол коды</t>
  </si>
  <si>
    <t>Есепті кезеңнің аяғында</t>
  </si>
  <si>
    <t>Есепті кезеңнің басында</t>
  </si>
  <si>
    <t>I. Қысқа мерзімді активтер:</t>
  </si>
  <si>
    <t>Ақша қаражаты және оның баламалары</t>
  </si>
  <si>
    <t>Амортизацияланған құны бойынша бағаланатын қысқа мерзімді қаржы активтері</t>
  </si>
  <si>
    <t>Өзге жиынтық кіріс арқылы әділ құны бойынша бағаланатын қысқа мерзімді қаржы активтері</t>
  </si>
  <si>
    <t>Пайда немесе шығын арқылы әділ құны бойынша ескерілетін қысқа мерзімді қаржы активтері</t>
  </si>
  <si>
    <t>Қысқа мерзімді туынды қаржы құралдары</t>
  </si>
  <si>
    <t>Өзге де қысқа мерзімді қаржылық активтері</t>
  </si>
  <si>
    <t>Қысқа мерзімді сауда және өзге де дебиторлық берешек</t>
  </si>
  <si>
    <t>Жалдау бойынша қысқа мерзімді дебиторлық берешек</t>
  </si>
  <si>
    <t>Сатып алушылармен жасалған шарттар бойынша қысқа мерзімді активтер</t>
  </si>
  <si>
    <t>Ағымдағы табыс салығы</t>
  </si>
  <si>
    <t>Қорлар</t>
  </si>
  <si>
    <t>Биологиялық активтер</t>
  </si>
  <si>
    <t>Өзге де қысқа мерзімді активтер</t>
  </si>
  <si>
    <t>Қысқа мерзімді активтердің жиыны (010-жолдан бастап 022-жолды қоса алғандағы сомасы)</t>
  </si>
  <si>
    <t>Сатуға арналған активтер (немесе істен шыққан топтар)</t>
  </si>
  <si>
    <t>II. Ұзақ мерзімді активтер</t>
  </si>
  <si>
    <t>Ұзақ мерзімді амортизациялық құнмен бағаланған қаржылық активтер</t>
  </si>
  <si>
    <t>Ұзақ мерзімді өзге жиынтық табыс арқылы әділ құнмен бағаланған қаржылық активтер</t>
  </si>
  <si>
    <t>Ұзақ мерзімді пайда немесе залал арқылы әділ құнмен бағаланған қаржылық активтер</t>
  </si>
  <si>
    <t>Ұзақ мерзімді туынды қаржылық құралдары</t>
  </si>
  <si>
    <t>Бастапқы құны бойынша есепке алынатын инвестициялар</t>
  </si>
  <si>
    <t>Үлестік қатысу әдісімен есепке алынатын инвестициялар</t>
  </si>
  <si>
    <t>Өзге де ұзақ мерзімді қаржылық активтері</t>
  </si>
  <si>
    <t>Ұзақ мерзімді сауда және өзге де дебиторлық берешек</t>
  </si>
  <si>
    <t>Жалдау бойынша ұзақ мерзімді дебиторлық берешек</t>
  </si>
  <si>
    <t>Сатып алушылармен жасалған шарттар бойынша ұзақ мерзімді активтер</t>
  </si>
  <si>
    <t>Инвестициялық мүлік</t>
  </si>
  <si>
    <t>Негізгі құралдар</t>
  </si>
  <si>
    <t>Пайдалану құқығы түрі актив</t>
  </si>
  <si>
    <t>Барлау және бағалау активтері</t>
  </si>
  <si>
    <t>Материалдық емес активтер</t>
  </si>
  <si>
    <t>Кейінге қалдырылған салықтық активтер</t>
  </si>
  <si>
    <t>Өзге де ұзақ мерзімді активтер</t>
  </si>
  <si>
    <t>Ұзақ мерзімді активтердің жиыны (110-жолдан бастап 127-жолды қоса алғандағы сомасы)</t>
  </si>
  <si>
    <t>Баланс (100-жол + 101-жол + 200-жол)</t>
  </si>
  <si>
    <t>Міндеттеме және капитал</t>
  </si>
  <si>
    <t>III. Қысқа мерзімді міндеттемелер</t>
  </si>
  <si>
    <t>Амортизациялық құнмен бағаланатын қысқа мерзімді қаржылық міндеттемелер</t>
  </si>
  <si>
    <t>Пайда немесе залал арқылы әділ құнмен бағаланатын қысқа мерзімді қаржылық міндеттемелер</t>
  </si>
  <si>
    <t>Қысқа мерзімді туынды қаржылық құралдары</t>
  </si>
  <si>
    <t>Өзге де қысқа мерзімді қаржылық міндеттемелер</t>
  </si>
  <si>
    <t>Қысқа мерзімді сауда және өзге де кредиторлық берешек</t>
  </si>
  <si>
    <t>Қысқа мерзімді бағалау міндеттемелері</t>
  </si>
  <si>
    <t>Табыс салығы бойынша ағымдағы салық міндеттемелері</t>
  </si>
  <si>
    <t>Қызметкерлерге сыйақылар</t>
  </si>
  <si>
    <t>Жалдау бойынша қысқа мерзімді берешек</t>
  </si>
  <si>
    <t>Сатып алушылармен жасалған шарттар бойынша қысқа мерзімді міндеттемелер</t>
  </si>
  <si>
    <t>Мемлекеттік субсидиялар</t>
  </si>
  <si>
    <t>Төленетін дивидендтер</t>
  </si>
  <si>
    <t>Өзге де қысқа мерзімді міндеттемелер</t>
  </si>
  <si>
    <t>Қысқа мерзімді міндеттемелердің жиыны (210-жолдан бастап 222-жолды қоса алғандағы сомасы)</t>
  </si>
  <si>
    <t>Сатуға арналған істен шыққан топтардың міндеттемелері</t>
  </si>
  <si>
    <t>IV. Ұзақ мерзімді міндеттемелер</t>
  </si>
  <si>
    <t>Амортизациялық құнмен бағаланатын ұзақ мерзімді қаржылық міндеттемелер</t>
  </si>
  <si>
    <t>Пайда немесе залал арқылы әділ құнмен бағаланатын ұзақ мерзімді қаржылық міндеттемелер</t>
  </si>
  <si>
    <t>Өзге де ұзақ мерзімді қаржылық міндеттемелері</t>
  </si>
  <si>
    <t>Ұзақ мерзімді сауда және өзге де кредиторлық берешек</t>
  </si>
  <si>
    <t>Ұзақ мерзімді бағалау міндеттемелері</t>
  </si>
  <si>
    <t>Кейінге қалдырылған салықтық міндеттемелер</t>
  </si>
  <si>
    <t>Қызметкерлерге берілетін сыйақылар</t>
  </si>
  <si>
    <t>Жалдау бойынша ұзақ мерзімді берешек</t>
  </si>
  <si>
    <t>Сатып алушылармен жасалған шарттар бойынша ұзақ мерзімді міндеттемелер</t>
  </si>
  <si>
    <t>Өзге де ұзақ мерзімді міндеттемелер</t>
  </si>
  <si>
    <t>Ұзақ мерзімді міндеттемелердің жиыны (310-321 аралығындағы жолдар сомасы)</t>
  </si>
  <si>
    <t>Жарғылық (акционерлік) капитал</t>
  </si>
  <si>
    <t>Эмиссиялық кіріс</t>
  </si>
  <si>
    <t>Сатып алынған меншікті үлестік құралдары</t>
  </si>
  <si>
    <t>Өзге жиынтық табыстың құрауыштары</t>
  </si>
  <si>
    <t>Бөлінбеген пайда (жабылмаған залал)</t>
  </si>
  <si>
    <t>Өзге капитал</t>
  </si>
  <si>
    <t>Меншік иелеріне тиесілі капиталдың жиыны (410-жолдан бастап 415-жолды қоса алғандағы сомасы)</t>
  </si>
  <si>
    <t>Бақыламайтын меншік иелерінің үлесі</t>
  </si>
  <si>
    <t>Капиталдың барлығы (420-жол +/- 421-жол)</t>
  </si>
  <si>
    <t>Баланс (300-жол + 301-жол + 400-жол + 500-жол)</t>
  </si>
  <si>
    <t>Мөр орны</t>
  </si>
  <si>
    <t>2022 жылғы қаңтар-қыркүйек</t>
  </si>
  <si>
    <t>2022 жылғы 30 қыркүйек</t>
  </si>
  <si>
    <t>есепті кезең 2022 жылғы қаңтар-қыркүйек</t>
  </si>
  <si>
    <t>№404 бұйрығына</t>
  </si>
  <si>
    <t>3-қосымша</t>
  </si>
  <si>
    <r>
      <rPr>
        <b/>
        <sz val="10"/>
        <color indexed="8"/>
        <rFont val="Times New Roman"/>
        <family val="1"/>
        <charset val="204"/>
      </rPr>
      <t>Индексі:</t>
    </r>
    <r>
      <rPr>
        <sz val="10"/>
        <color indexed="8"/>
        <rFont val="Times New Roman"/>
        <family val="1"/>
        <charset val="204"/>
      </rPr>
      <t xml:space="preserve"> 2-ОПУ </t>
    </r>
  </si>
  <si>
    <r>
      <rPr>
        <b/>
        <sz val="10"/>
        <color indexed="8"/>
        <rFont val="Times New Roman"/>
        <family val="1"/>
        <charset val="204"/>
      </rPr>
      <t>Кезеңділігі</t>
    </r>
    <r>
      <rPr>
        <sz val="10"/>
        <color indexed="8"/>
        <rFont val="Times New Roman"/>
        <family val="1"/>
        <charset val="204"/>
      </rPr>
      <t>: жылдық</t>
    </r>
  </si>
  <si>
    <r>
      <t xml:space="preserve">Ұйымның атауы      </t>
    </r>
    <r>
      <rPr>
        <b/>
        <u/>
        <sz val="10"/>
        <color indexed="8"/>
        <rFont val="Times New Roman"/>
        <family val="1"/>
        <charset val="204"/>
      </rPr>
      <t>"Алматыэнергосбыт" ЖШС</t>
    </r>
  </si>
  <si>
    <t>Пайдалар мен залалдар туралы есеп</t>
  </si>
  <si>
    <t>Көрсеткіштердің атауы</t>
  </si>
  <si>
    <t>Есепті кезеңге</t>
  </si>
  <si>
    <t>Алдағы кезеңге</t>
  </si>
  <si>
    <t>Тауарларды, жұмыстарды, көрсетілетін қызметтерді өткізуден түсетін түсім</t>
  </si>
  <si>
    <t>Өткізілген тауарлардың, жұмыстардың және көрсетілген қызметтердің өзіндік құны</t>
  </si>
  <si>
    <t>Жалпы пайда (залал) (010-жол – 011-жол)</t>
  </si>
  <si>
    <t>Сату бойынша шығыстар</t>
  </si>
  <si>
    <t>Әкімшілік щығыстар</t>
  </si>
  <si>
    <t>Операциялық пайда жиыны (залал) (+/- 012-жолдан 014-жолды қоса алғанда)</t>
  </si>
  <si>
    <t>Қаржылық кірістер</t>
  </si>
  <si>
    <t>Қаржылық шығыстар</t>
  </si>
  <si>
    <t>Үлестік қатысу әдісі бойынша есепке алынатын қауымдасқан ұйымдар мен бірлескен қызметтің пайдасындағы (залалындағы) ұйымның үлесі</t>
  </si>
  <si>
    <t>Өзге кірістер</t>
  </si>
  <si>
    <t>Өзге шығыстар</t>
  </si>
  <si>
    <t>Салық салғанға дейінгі пайда (залал) (+/- 020-жолдан 025-жолды қоса алғанда)</t>
  </si>
  <si>
    <t>Табыс салығы бойынша шығыстар (-) (кірістер (+))</t>
  </si>
  <si>
    <t>Салық салғаннан кейін жалғасатын қызметтен түсетін пайда (залал) (100-жол + 101-жол)</t>
  </si>
  <si>
    <t>Салық салғаннан кейін тоқтатылған қызметтен түсетін пайда (залал)</t>
  </si>
  <si>
    <t>Мыналарға қатысты бір жылғы пайда (200-жол + 201-жол):</t>
  </si>
  <si>
    <t>негізгі ұйымның меншік иелері</t>
  </si>
  <si>
    <t>бақыламайтын меншік иелерінің үлесі</t>
  </si>
  <si>
    <t>Өзге де жиынтық табыс, барлығы (420-жолдан бастап 440-жолды қоса алғанда сомасы):</t>
  </si>
  <si>
    <t>оның ішінде:</t>
  </si>
  <si>
    <t>өзге де жиынтық табыс арқылы әділ құнмен бағаланған борыш қаржылық құралдарды қайта бағалау</t>
  </si>
  <si>
    <t>үлестік қатысу әдісі бойынша есепке алынатын қауымдасқан ұйымдар мен бірлескен қызметтің өзге де жиынтық табысындағы (залалындағы) үлесі</t>
  </si>
  <si>
    <t>мерзімі кейінге қалдырылған табыс салығы мөлшерлемесін өзгеру әсері</t>
  </si>
  <si>
    <t>ақша ағындарын хеджирлеу</t>
  </si>
  <si>
    <t>шетелдік ұйымдарға инвестициялар бойынша бағамдық айырма</t>
  </si>
  <si>
    <t>шетелдік операцияларға таза инвестицияларды хеджирлеу</t>
  </si>
  <si>
    <t>өзге де жиынтық табысының өзге де құрауыштары</t>
  </si>
  <si>
    <t>пайда (залал) құрамында қайта жіктеу кезіндегі түзету</t>
  </si>
  <si>
    <t>өзге де жиынтық табыс құрауыштарының салықтық әсері</t>
  </si>
  <si>
    <t>Кейінгі кезеңдерде (табысқа салынатын салықты шегергендегі) кірістерге немесе шығыстарға қайта жіктелген өзге де жиынтық табыстың жиынтығы (410-жолдан бастап 418-жолды қоса алғанда сомасы)</t>
  </si>
  <si>
    <t>негізгі құралдар мен материалдық емес активтерді қайта бағалау</t>
  </si>
  <si>
    <t>зейнетақы міндеттемелері бойынша актуарлық пайда (залал)</t>
  </si>
  <si>
    <t>өзге де жиынтық табыс арқылы әділ құнмен бағаланған үлестік қаржылық құралдарды қайта бағалау</t>
  </si>
  <si>
    <t>Кейінгі кезеңдерде (табысқа салынатын салықты шегергенде) кірістерге немесе шығыстарға қайта жіктеуге жатпайтын өзге де жиынтық табыстың жиынтығы (431-жолдан бастап 435-жолды қоса алғандағы сомасы)</t>
  </si>
  <si>
    <t>Жалпы жиынтық табыс (300-жол + 400-жол)</t>
  </si>
  <si>
    <t>Мыналарға тиесілі жалпы жиынтық табыс:</t>
  </si>
  <si>
    <t>Акцияға арналған пайда:</t>
  </si>
  <si>
    <t>Акцияға арналған базалық пайда:</t>
  </si>
  <si>
    <t>жалғасатын қызметтен</t>
  </si>
  <si>
    <t>тоқтатылған қызметтен</t>
  </si>
  <si>
    <t>Акцияға арналған ажыратылған пайда:</t>
  </si>
  <si>
    <t>отчетный период январь-сентябрь 2022 года</t>
  </si>
  <si>
    <t>4-қосымша</t>
  </si>
  <si>
    <r>
      <rPr>
        <b/>
        <sz val="10"/>
        <color indexed="8"/>
        <rFont val="Times New Roman"/>
        <family val="1"/>
        <charset val="204"/>
      </rPr>
      <t>Индексі:</t>
    </r>
    <r>
      <rPr>
        <sz val="10"/>
        <color indexed="8"/>
        <rFont val="Times New Roman"/>
        <family val="1"/>
        <charset val="204"/>
      </rPr>
      <t xml:space="preserve"> 3-ДДС-П</t>
    </r>
  </si>
  <si>
    <r>
      <rPr>
        <b/>
        <sz val="10"/>
        <color indexed="8"/>
        <rFont val="Times New Roman"/>
        <family val="1"/>
        <charset val="204"/>
      </rPr>
      <t xml:space="preserve">Ұсынатындар: </t>
    </r>
    <r>
      <rPr>
        <sz val="10"/>
        <color indexed="8"/>
        <rFont val="Times New Roman"/>
        <family val="1"/>
        <charset val="204"/>
      </rPr>
      <t xml:space="preserve">қаржы жылының нәтижелері бойынша жария мүдделi ұйымдар </t>
    </r>
  </si>
  <si>
    <r>
      <rPr>
        <b/>
        <sz val="10"/>
        <color indexed="8"/>
        <rFont val="Times New Roman"/>
        <family val="1"/>
        <charset val="204"/>
      </rPr>
      <t xml:space="preserve">Қайда ұсынылады: </t>
    </r>
    <r>
      <rPr>
        <sz val="10"/>
        <color indexed="8"/>
        <rFont val="Times New Roman"/>
        <family val="1"/>
        <charset val="204"/>
      </rPr>
      <t>бағдарламалық қамтамасыз ету арқылы электрондық форматта қаржылық есептілік депозитарийіне</t>
    </r>
  </si>
  <si>
    <r>
      <rPr>
        <b/>
        <sz val="10"/>
        <color indexed="8"/>
        <rFont val="Times New Roman"/>
        <family val="1"/>
        <charset val="204"/>
      </rPr>
      <t xml:space="preserve">Ұсыну мерзімі: </t>
    </r>
    <r>
      <rPr>
        <sz val="10"/>
        <color indexed="8"/>
        <rFont val="Times New Roman"/>
        <family val="1"/>
        <charset val="204"/>
      </rPr>
      <t>жыл сайын есептіден кейінгі жылдың 31 тамызынан кешіктірмей</t>
    </r>
  </si>
  <si>
    <r>
      <t xml:space="preserve">Ұйымның атауы </t>
    </r>
    <r>
      <rPr>
        <b/>
        <u/>
        <sz val="10"/>
        <color indexed="8"/>
        <rFont val="Times New Roman"/>
        <family val="1"/>
        <charset val="204"/>
      </rPr>
      <t>"Алматыэнергосбыт" ЖШС</t>
    </r>
  </si>
  <si>
    <t>Ақша қаражатының қозғалысы туралы есеп (тікелей әдіс)</t>
  </si>
  <si>
    <t>есепті кезең 2022 жылғы қаңтар-маусым</t>
  </si>
  <si>
    <t>Есепті кезең үшін</t>
  </si>
  <si>
    <t>Алдағы кезең үшін</t>
  </si>
  <si>
    <t>I. Операциялық қызметтен түсетін ақша қаражатының қозғалысы</t>
  </si>
  <si>
    <t>1. Ақша қаражатының түсуі, барлығы (011-жолдан 016-жолды қоса алғанда сомасы)</t>
  </si>
  <si>
    <t>тауарлар мен қызметтерді өткізу</t>
  </si>
  <si>
    <t>өзге де түсім</t>
  </si>
  <si>
    <t>сатып алушылардан, тапсырыс берушілерден алынған аванстар</t>
  </si>
  <si>
    <t>сақтандыру шарттары бойынша түсімдер</t>
  </si>
  <si>
    <t>алынған сыйақылар</t>
  </si>
  <si>
    <t>өзге де түсімдер</t>
  </si>
  <si>
    <t>2. Ақша қаражатының шығуы, барлығы (021-жолдан бастап 027-жолды қоса алғанда сомасы)</t>
  </si>
  <si>
    <t>тауарлар мен қызметтер үшін өнім берушілерге төлемдер</t>
  </si>
  <si>
    <t xml:space="preserve">тауарлар мен қызметтерді берушілерге берілген аванстар
</t>
  </si>
  <si>
    <t>еңбекақы төлеу бойынша төлемдер</t>
  </si>
  <si>
    <t>сыйақы төлемдері</t>
  </si>
  <si>
    <t>сақтандыру шарттары бойынша төлемдер</t>
  </si>
  <si>
    <t>табыс салығы және бюджетке төленетін басқа да төлемдер</t>
  </si>
  <si>
    <t>өзге де төлемдер</t>
  </si>
  <si>
    <t>3. Операциялық қызметтен түскен ақша қаражатының таза сомасы (010-жол – 020-жол)</t>
  </si>
  <si>
    <t>II. Инвестициялық қызметтен түскен ақша қаражатының қозғалысы</t>
  </si>
  <si>
    <t>1. Ақша қаражатының түсуі, барлығы (041-жолдан 052-жолды қоса алғанда сомасы)</t>
  </si>
  <si>
    <t>негізгі құралдарды сату</t>
  </si>
  <si>
    <t>материалдық емес активтерді өткізу</t>
  </si>
  <si>
    <t>өзге де ұзақ мерзімді активтерді өткізу</t>
  </si>
  <si>
    <t>басқа ұйымдардың (еншілестерден басқа) үлестік құралдарын және бірлескен кәсіпкерліктегі қатысу үлестерін өткізу</t>
  </si>
  <si>
    <t>басқа ұйымдардың борыштық құралдарын өткізу</t>
  </si>
  <si>
    <t>еншілес ұйымдарға бақылауды жоғалту кезінде өтеу</t>
  </si>
  <si>
    <t>ақша салымдарын алып қою</t>
  </si>
  <si>
    <t>өзге де қаржы активтерін өткізу</t>
  </si>
  <si>
    <t>фьючерстік және форвардтық келісімшарттар, опциондар мен своптар</t>
  </si>
  <si>
    <t>алынған дивидендтер</t>
  </si>
  <si>
    <t>2. Ақша қаражатының шығуы, барлығы (061-жолдан 073-жолды қоса алғанда сомасы)</t>
  </si>
  <si>
    <t>негізгі құралдарды сатып алу</t>
  </si>
  <si>
    <t>материалдық емес активтерді сатып алу</t>
  </si>
  <si>
    <t>басқа ұзақ мерзімді активтерді сатып алу</t>
  </si>
  <si>
    <t>басқа ұйымдардың (еншілестерден басқа) үлестік құралдарын және бірлескен кәсіпкерліктегі қатысу үлестерін сатып алу</t>
  </si>
  <si>
    <t>басқа ұйымдардың үлестік құралдарын сатып алу</t>
  </si>
  <si>
    <t>еншілес ұйымдарға бақылауды сатып алу</t>
  </si>
  <si>
    <t>ақша салымдарын орналастыру</t>
  </si>
  <si>
    <t>өзге қаржы активтерін сатып алу</t>
  </si>
  <si>
    <t>қарыз беру</t>
  </si>
  <si>
    <t>қауымдасқан және еншілес ұйымдарға инвестициялар</t>
  </si>
  <si>
    <t>өзге төлемдер</t>
  </si>
  <si>
    <t>3. Инвестициялық қызметтен түскен ақша қаражатының таза сомасы (040-жол – 060-жол)</t>
  </si>
  <si>
    <t>III. Қаржы қызметінен түскен ақша қаражатының қозғалысы</t>
  </si>
  <si>
    <t>1. Ақша қаражатының түсуі, барлығы (091-жолдан 094-жолды қоса алғанда сомасы)</t>
  </si>
  <si>
    <t>акциялардың және басқа қаржы құралдарының эмиссиясы</t>
  </si>
  <si>
    <t>қарыздар алу</t>
  </si>
  <si>
    <t>өзге түсімдер</t>
  </si>
  <si>
    <t>2. Ақша қаражатының шығуы, барлығы (101-жолдан 105-жолды қоса алғанда сомасы)</t>
  </si>
  <si>
    <t>қарыздарды өтеу</t>
  </si>
  <si>
    <t>сыйақы төлеу</t>
  </si>
  <si>
    <t>дивидендтерді төлеу</t>
  </si>
  <si>
    <t>ұйымдардың акциялары бойынша меншік иелеріне төлемдер</t>
  </si>
  <si>
    <t>өзге шығулар</t>
  </si>
  <si>
    <t>3. Қаржы қызметінен түскен ақша қаражатының таза сомасы
(090-жол – 100-жол)</t>
  </si>
  <si>
    <t>4. Валюта айырбастау бағамының теңгеге әсері</t>
  </si>
  <si>
    <t>5. Ақша қаражаты мен олардың баламаларының баланстық құнындағы өзгерістер әсері</t>
  </si>
  <si>
    <t>6. Ақша қаражатының артуы +/- азаюы (030-жол +/- 080-жол +/- 110-жол +/- 120-жол +/- 130-жол)</t>
  </si>
  <si>
    <t>7. Есепті кезеңнің басына ақша қаражаты мен олардың баламалары</t>
  </si>
  <si>
    <t>8. Есепті кезеңнің аяғындағы ақша қаражаты мен олардың баламалары</t>
  </si>
  <si>
    <r>
      <rPr>
        <b/>
        <sz val="10"/>
        <color indexed="8"/>
        <rFont val="Times New Roman"/>
        <family val="1"/>
        <charset val="204"/>
      </rPr>
      <t>Индексі:</t>
    </r>
    <r>
      <rPr>
        <sz val="10"/>
        <color indexed="8"/>
        <rFont val="Times New Roman"/>
        <family val="1"/>
        <charset val="204"/>
      </rPr>
      <t xml:space="preserve"> 4-ДДС-К</t>
    </r>
  </si>
  <si>
    <r>
      <rPr>
        <b/>
        <sz val="10"/>
        <color indexed="8"/>
        <rFont val="Times New Roman"/>
        <family val="1"/>
        <charset val="204"/>
      </rPr>
      <t xml:space="preserve">Ұсынатындар: </t>
    </r>
    <r>
      <rPr>
        <sz val="10"/>
        <color indexed="8"/>
        <rFont val="Times New Roman"/>
        <family val="1"/>
        <charset val="204"/>
      </rPr>
      <t>қаржы жылының нәтижелері бойынша жария мүдделі ұйымдар</t>
    </r>
  </si>
  <si>
    <r>
      <t xml:space="preserve">Қайда ұсынылады: </t>
    </r>
    <r>
      <rPr>
        <sz val="10"/>
        <color indexed="8"/>
        <rFont val="Times New Roman"/>
        <family val="1"/>
        <charset val="204"/>
      </rPr>
      <t>бағдарламалық қамтамасыз ету арқылы электрондық форматта қаржылық есептілік депозитарийіне</t>
    </r>
  </si>
  <si>
    <r>
      <rPr>
        <b/>
        <sz val="10"/>
        <color indexed="8"/>
        <rFont val="Times New Roman"/>
        <family val="1"/>
        <charset val="204"/>
      </rPr>
      <t xml:space="preserve">Тапсыру мерзімі: </t>
    </r>
    <r>
      <rPr>
        <sz val="10"/>
        <color indexed="8"/>
        <rFont val="Times New Roman"/>
        <family val="1"/>
        <charset val="204"/>
      </rPr>
      <t>есептіден кейінгі жылдың 31 тамызынан кешіктірмей жыл сайын</t>
    </r>
  </si>
  <si>
    <t>Ақша қаражатының қозғалысы туралы есеп (жанама әдіс)</t>
  </si>
  <si>
    <t>Алдыңғы кезең үшін</t>
  </si>
  <si>
    <t>салық салынғанға дейінгі пайда (залал)</t>
  </si>
  <si>
    <t>негізгі құралдар мен материалдық емес активтердің амортизациясы мен құнсыздануы</t>
  </si>
  <si>
    <t>гудвилдің құнсыздануы</t>
  </si>
  <si>
    <t>сауда және өзге дебиторлық берешектің құнсыздануы</t>
  </si>
  <si>
    <t>сатуға арналған шығындарды шегере отырып, әділ құнына дейін сатуға арналған активтердің (немесе шығарылатын топтың) құнын есептен шығару</t>
  </si>
  <si>
    <t>негізгі құралдарды шығарудан залал (пайда)</t>
  </si>
  <si>
    <t>инвестициялық мүліктен залал (пайда)</t>
  </si>
  <si>
    <t>қарыздарды мерзімінен бұрын өтеуден залал (пайда)</t>
  </si>
  <si>
    <t>пайда мен залал туралы есеп арқылы түзетумен әділ құны бойынша көрсетілетін өзге қаржы активтерінен залал (пайда)</t>
  </si>
  <si>
    <t>қаржыландыру бойынша шығыстар (кірістер)</t>
  </si>
  <si>
    <t>қызметкерлерге сыйақылар</t>
  </si>
  <si>
    <t>үлестік құралдарымен сыйақылар бойынша шығыстар</t>
  </si>
  <si>
    <t>кейінге қалдырылған салықтар бойынша кіріс (шығыс)</t>
  </si>
  <si>
    <t>іске асырылмаған оң (теріс) бағамдық айырма</t>
  </si>
  <si>
    <t>үлестік қатысу әдісі бойынша ескерілетін қауымдасқан ұйымдар мен бірлескен қызметтің пайдасындағы ұйымның үлесі</t>
  </si>
  <si>
    <t>жалпы жиынтық кірістің (залалдың) өзге ақшалай емес операциялық түзетулері</t>
  </si>
  <si>
    <t>Жалпы жиынтық кірісті (залалды) түзету жиыны, барлығы
(+/- 011-ден 025 аралығындағы жолдар)</t>
  </si>
  <si>
    <t>қорлардағы өзгерістер</t>
  </si>
  <si>
    <t>резервтің өзгерістері</t>
  </si>
  <si>
    <t>сауда және өзге дебиторлық берешектегі өзгерістер</t>
  </si>
  <si>
    <t>сауда және өзге кредиторлық берешектегі өзгерістер</t>
  </si>
  <si>
    <t>салықтар мен бюджетке төленетін басқа да міндетті төлемдер бойынша берешектегі өзгерістер</t>
  </si>
  <si>
    <t>өзге де қысқа мерзімді міндеттемелердегі өзгерістер</t>
  </si>
  <si>
    <t>Операциялық активтер мен міндеттемелер қозғалысының жиыны, барлығы (+/- 031-ден 036 аралығындағы жолдар)</t>
  </si>
  <si>
    <t>төленген сыйақылар</t>
  </si>
  <si>
    <t>төленген табыс салығы</t>
  </si>
  <si>
    <t>Операциялық қызметтен түскен ақша қаражатының таза сомасы (010-жол +/- 030-жол +/- 040-жол +/- 041-жол +/- 042-жол +/- 043-жол)</t>
  </si>
  <si>
    <t>1. Ақша қаражатының түсуі, барлығы (061-ден 072 аралығындағы жолдардың сомасы)</t>
  </si>
  <si>
    <t>негізгі құралдарды өткізу</t>
  </si>
  <si>
    <t>басқа да ұзақ мерзімді активтерді өткізу</t>
  </si>
  <si>
    <t>басқа ұйымдардың (еншілестерден басқа) үлестік құралдарын және бірлескен кәсіпкерліктегі қатысу үлесін өткізу</t>
  </si>
  <si>
    <t>еншілес ұйымдарға бақылауды жоғалтқан кезде өтеу</t>
  </si>
  <si>
    <t>2. Ақша қаражатының шығарылуы, барлығы
(081-ден 092 аралығындағы жолдар сомасы)</t>
  </si>
  <si>
    <t>қарыздар беру</t>
  </si>
  <si>
    <t>3. Инвестициялық қызметтен түскен ақша қаражатының таза сомасы (060-жол – 080-жол)</t>
  </si>
  <si>
    <t>1. Ақша қаражатының түсімі, барлығы (111-ден 114 аралығындағы жолдар сомасы)</t>
  </si>
  <si>
    <t>2. Ақша қаражатының шығарылуы, барлығы (121-ден 125 аралығындағы жолдар сомасы)</t>
  </si>
  <si>
    <t>өзге де шығарулар</t>
  </si>
  <si>
    <t>3. Қаржы қызметінен түскен ақша қаражатының таза сомасы (110-жол – 120-жол)</t>
  </si>
  <si>
    <t>6. Ақша қаражатының ұлғаюы +/- азаюы (050-жол +/- 100-жол +/- 130-жол +/- 140-жол +/- 150-жол)</t>
  </si>
  <si>
    <t>Капиталдағы өзгерістер туралы есеп</t>
  </si>
  <si>
    <t>Құрауыштардың атауы</t>
  </si>
  <si>
    <t>Негізгі ұйымның капиталы</t>
  </si>
  <si>
    <t>Бақыланбайтын меншік иелерінің үлесі</t>
  </si>
  <si>
    <t>Капитал жиыны</t>
  </si>
  <si>
    <t>Сатып алынған меншік үлестік құралдар</t>
  </si>
  <si>
    <t>Резервтер</t>
  </si>
  <si>
    <t>Бөлінбеген пайда</t>
  </si>
  <si>
    <t>Алдыңғы жылдың 1 қаңтарына сальдо</t>
  </si>
  <si>
    <t>Есептік саясаттағы өзгеріс</t>
  </si>
  <si>
    <t>Қайта есептелген сальдо (010-жол +/- 011-жол)</t>
  </si>
  <si>
    <t>Жалпы жиынтық кіріс, барлығы (210-жол + 220-жол):</t>
  </si>
  <si>
    <t>Бір жылдағы пайда (залал)</t>
  </si>
  <si>
    <t>Өзге жиынтық кіріс, барлығы (221-ден 229 аралығындағы жолдар сомасы):</t>
  </si>
  <si>
    <t>өзге жиынтық кіріс арқылы әділ құны бойынша бағаланған борыштық қаржы құралдарын қайта бағалау (салық тиімділігін алып тастағанда)</t>
  </si>
  <si>
    <t>өзге жиынтық кіріс арқылы әділ құны бойынша бағаланған үлестік қаржы құралдарын қайта бағалау (салық тиімділігін алып тастағанда)</t>
  </si>
  <si>
    <t>негізгі құралдар мен материалдық емес активтерді қайта бағалау (салық тиімділігін алып тастағанда)</t>
  </si>
  <si>
    <t>үлестік қатысу әдісі бойынша ескерілетін қауымдасқан ұйымдар мен бірлескен қызметтің өзге де жиынтық кірістегі (шығындағы) үлесі</t>
  </si>
  <si>
    <t>мерзімі кейінге қалдырылған салығына арналған кіріс салығының мөлшерлемесіндегі өзгерістер әсері</t>
  </si>
  <si>
    <t>ақша ағындарын (салық тиімділігін шегергенде) хеджирлеу</t>
  </si>
  <si>
    <t>шетел операцияларына таза инвестицияларды хеджирлеу</t>
  </si>
  <si>
    <t>Меншік иелерімен операциялар, барлығы
(310-нан 318 аралығындағы жолдар сомасы):</t>
  </si>
  <si>
    <t>Қызметкерлерге акциялармен сыйақы</t>
  </si>
  <si>
    <t>қызметкерлердің көрсететін қызметтерінің құны</t>
  </si>
  <si>
    <t>қызметкерлерге акциялармен сыйақы беру схемасы бойынша акциялар шығару</t>
  </si>
  <si>
    <t>қызметкерлерге акциялармен сыйақы беру схемасына қатысты салықтық пайда</t>
  </si>
  <si>
    <t>Меншік иелерінің жарналары</t>
  </si>
  <si>
    <t>Өз үлестік құралдарын (акцияларын) шығару</t>
  </si>
  <si>
    <t>Бизнесті біріктіруге байланысты үлестік құралдарды шығару</t>
  </si>
  <si>
    <t>Айырбасталатын құралдардың үлестік құрауышы (салық тиімділігін шегергенде)</t>
  </si>
  <si>
    <t>Дивидендтерді төлеу</t>
  </si>
  <si>
    <t>Меншік иелерінің пайдасына өзге де бөлулер</t>
  </si>
  <si>
    <t>Меншік иелерімен өзге де операциялар</t>
  </si>
  <si>
    <t>Бақылауды жоғалтуға әкеп соқтырмайтын еншілес ұйымдардағы қатысу үлесіне өзгерістер</t>
  </si>
  <si>
    <t>Өзге де операциялар</t>
  </si>
  <si>
    <t>Есепті жылдың 1 қаңтарына сальдо (100-жол + 200-жол + 300-жол+319-жол)</t>
  </si>
  <si>
    <t>Қайта есептелген сальдо (400-жол +/- 401-жол)</t>
  </si>
  <si>
    <t>Жалпы жиынтық кіріс, барлығы (610-жол + 620-жол):</t>
  </si>
  <si>
    <t>Бір жылғы пайда (залал)</t>
  </si>
  <si>
    <t>Өзге жиынтық кіріс, барлығы (621-ден 629 аралығындағы жолдар сомасы):</t>
  </si>
  <si>
    <t>негізгі құралдар мен материалдық емес активтердің қайта бағалау (салық тиімділігін алып тастағанда)</t>
  </si>
  <si>
    <t>еншілес компаниялардың мерзімі кейінге қалдырылған табыс салығының мөлшерлемесіндегі өзгерістер тиімділігі</t>
  </si>
  <si>
    <t>ақша ағындарын (салық тиімділігін алып тастағанда) хеджирлеу</t>
  </si>
  <si>
    <t>шетел ұйымдарына инвестициялар бойынша бағамдық айырма</t>
  </si>
  <si>
    <t>Меншік иелерімен операциялар, барлығы
(710-нан бастап 718 аралығындағы жолдар сомасы)</t>
  </si>
  <si>
    <t>Қызметкерлерге акциялармен сыйақы беру</t>
  </si>
  <si>
    <t>Бизнесті біріктіруге байланысты үлестік құралдар шығару</t>
  </si>
  <si>
    <t>Айырбасталатын құралдардың үлестік құрауышы (салық тиімділігін алып тастағанда)</t>
  </si>
  <si>
    <t>Есепті жылдың 31 наурызына сальдо
(500-жол + 600-жол + 700-жол + 719 жол)</t>
  </si>
  <si>
    <r>
      <t xml:space="preserve">Бас директор                    </t>
    </r>
    <r>
      <rPr>
        <b/>
        <u/>
        <sz val="10"/>
        <color indexed="8"/>
        <rFont val="Times New Roman"/>
        <family val="1"/>
        <charset val="204"/>
      </rPr>
      <t xml:space="preserve"> Копенов Е.К. </t>
    </r>
    <r>
      <rPr>
        <b/>
        <sz val="10"/>
        <color indexed="8"/>
        <rFont val="Times New Roman"/>
        <family val="1"/>
        <charset val="204"/>
      </rPr>
      <t xml:space="preserve">                       </t>
    </r>
  </si>
  <si>
    <r>
      <t xml:space="preserve">Бас бухгалтер              </t>
    </r>
    <r>
      <rPr>
        <b/>
        <u/>
        <sz val="10"/>
        <color indexed="8"/>
        <rFont val="Times New Roman"/>
        <family val="1"/>
        <charset val="204"/>
      </rPr>
      <t xml:space="preserve">  Нурлиева А.М.</t>
    </r>
    <r>
      <rPr>
        <u/>
        <sz val="10"/>
        <color indexed="8"/>
        <rFont val="Times New Roman"/>
        <family val="1"/>
        <charset val="204"/>
      </rPr>
      <t xml:space="preserve">   </t>
    </r>
    <r>
      <rPr>
        <sz val="10"/>
        <color indexed="8"/>
        <rFont val="Times New Roman"/>
        <family val="1"/>
        <charset val="204"/>
      </rPr>
      <t xml:space="preserve">                         </t>
    </r>
  </si>
  <si>
    <t>6-қосымша</t>
  </si>
  <si>
    <r>
      <rPr>
        <b/>
        <sz val="10"/>
        <color indexed="8"/>
        <rFont val="Times New Roman"/>
        <family val="1"/>
        <charset val="204"/>
      </rPr>
      <t>Индексі:</t>
    </r>
    <r>
      <rPr>
        <sz val="10"/>
        <color indexed="8"/>
        <rFont val="Times New Roman"/>
        <family val="1"/>
        <charset val="204"/>
      </rPr>
      <t xml:space="preserve"> 5-ИК</t>
    </r>
  </si>
  <si>
    <r>
      <rPr>
        <b/>
        <sz val="10"/>
        <color indexed="8"/>
        <rFont val="Times New Roman"/>
        <family val="1"/>
        <charset val="204"/>
      </rPr>
      <t>Ұсынатындар:</t>
    </r>
    <r>
      <rPr>
        <sz val="10"/>
        <color indexed="8"/>
        <rFont val="Times New Roman"/>
        <family val="1"/>
        <charset val="204"/>
      </rPr>
      <t xml:space="preserve"> қаржы жылының нәтижелері бойынша жария мүдделі ұйымдар </t>
    </r>
  </si>
  <si>
    <r>
      <t xml:space="preserve">Бас директор                  </t>
    </r>
    <r>
      <rPr>
        <b/>
        <u/>
        <sz val="10"/>
        <color indexed="8"/>
        <rFont val="Times New Roman"/>
        <family val="1"/>
        <charset val="204"/>
      </rPr>
      <t xml:space="preserve"> Копенов Е.К. </t>
    </r>
    <r>
      <rPr>
        <b/>
        <sz val="10"/>
        <color indexed="8"/>
        <rFont val="Times New Roman"/>
        <family val="1"/>
        <charset val="204"/>
      </rPr>
      <t xml:space="preserve">                   </t>
    </r>
  </si>
  <si>
    <t xml:space="preserve">                                              (тегі, аты-жөні)                                    </t>
  </si>
  <si>
    <t xml:space="preserve">                                                 (тегі, аты-жөні)                                              </t>
  </si>
  <si>
    <t xml:space="preserve">    (қолы)    </t>
  </si>
  <si>
    <r>
      <t xml:space="preserve">Бас директор                </t>
    </r>
    <r>
      <rPr>
        <b/>
        <u/>
        <sz val="10"/>
        <color indexed="8"/>
        <rFont val="Times New Roman"/>
        <family val="1"/>
        <charset val="204"/>
      </rPr>
      <t xml:space="preserve"> Копенов Е.К. </t>
    </r>
    <r>
      <rPr>
        <b/>
        <sz val="10"/>
        <color indexed="8"/>
        <rFont val="Times New Roman"/>
        <family val="1"/>
        <charset val="204"/>
      </rPr>
      <t xml:space="preserve">                       </t>
    </r>
  </si>
  <si>
    <t xml:space="preserve">                                                 (тегі, аты-жөні)                                        </t>
  </si>
  <si>
    <r>
      <t xml:space="preserve">Бас бухгалтер              </t>
    </r>
    <r>
      <rPr>
        <b/>
        <u/>
        <sz val="10"/>
        <color indexed="8"/>
        <rFont val="Times New Roman"/>
        <family val="1"/>
        <charset val="204"/>
      </rPr>
      <t xml:space="preserve">  Нурлиева А.М.</t>
    </r>
    <r>
      <rPr>
        <u/>
        <sz val="10"/>
        <color indexed="8"/>
        <rFont val="Times New Roman"/>
        <family val="1"/>
        <charset val="204"/>
      </rPr>
      <t xml:space="preserve">   </t>
    </r>
    <r>
      <rPr>
        <sz val="10"/>
        <color indexed="8"/>
        <rFont val="Times New Roman"/>
        <family val="1"/>
        <charset val="204"/>
      </rPr>
      <t xml:space="preserve">                 </t>
    </r>
  </si>
  <si>
    <t xml:space="preserve">                                              (тегі, аты-жөні)                                             </t>
  </si>
  <si>
    <r>
      <t xml:space="preserve">Бас директор                 </t>
    </r>
    <r>
      <rPr>
        <b/>
        <u/>
        <sz val="10"/>
        <color indexed="8"/>
        <rFont val="Times New Roman"/>
        <family val="1"/>
        <charset val="204"/>
      </rPr>
      <t xml:space="preserve"> Копенов Е.К. </t>
    </r>
    <r>
      <rPr>
        <b/>
        <sz val="10"/>
        <color indexed="8"/>
        <rFont val="Times New Roman"/>
        <family val="1"/>
        <charset val="204"/>
      </rPr>
      <t xml:space="preserve">             </t>
    </r>
  </si>
  <si>
    <t xml:space="preserve">                                                 (тегі, аты-жөні)                                            </t>
  </si>
  <si>
    <r>
      <t xml:space="preserve">Бас бухгалтер              </t>
    </r>
    <r>
      <rPr>
        <b/>
        <u/>
        <sz val="10"/>
        <color indexed="8"/>
        <rFont val="Times New Roman"/>
        <family val="1"/>
        <charset val="204"/>
      </rPr>
      <t xml:space="preserve">  Нурлиева А.М.</t>
    </r>
    <r>
      <rPr>
        <u/>
        <sz val="10"/>
        <color indexed="8"/>
        <rFont val="Times New Roman"/>
        <family val="1"/>
        <charset val="204"/>
      </rPr>
      <t xml:space="preserve">   </t>
    </r>
    <r>
      <rPr>
        <sz val="10"/>
        <color indexed="8"/>
        <rFont val="Times New Roman"/>
        <family val="1"/>
        <charset val="204"/>
      </rPr>
      <t xml:space="preserve">                        </t>
    </r>
  </si>
  <si>
    <t xml:space="preserve">                                              (тегі, аты-жөні)                                     </t>
  </si>
  <si>
    <t xml:space="preserve">                                                 (тегі, аты-жөні)                                          </t>
  </si>
  <si>
    <r>
      <t xml:space="preserve">Бас бухгалтер              </t>
    </r>
    <r>
      <rPr>
        <b/>
        <u/>
        <sz val="10"/>
        <color indexed="8"/>
        <rFont val="Times New Roman"/>
        <family val="1"/>
        <charset val="204"/>
      </rPr>
      <t xml:space="preserve">  Нурлиева А.М.</t>
    </r>
    <r>
      <rPr>
        <u/>
        <sz val="10"/>
        <color indexed="8"/>
        <rFont val="Times New Roman"/>
        <family val="1"/>
        <charset val="204"/>
      </rPr>
      <t xml:space="preserve">   </t>
    </r>
    <r>
      <rPr>
        <sz val="10"/>
        <color indexed="8"/>
        <rFont val="Times New Roman"/>
        <family val="1"/>
        <charset val="204"/>
      </rPr>
      <t xml:space="preserve">               </t>
    </r>
  </si>
  <si>
    <t>                                              (тегі, аты-жөні)                                                   </t>
  </si>
  <si>
    <t>                                              (тегі, аты-жөні)                                                                        </t>
  </si>
  <si>
    <t xml:space="preserve">                                                 (тегі, аты-жөні)     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</si>
</sst>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43" formatCode="_-* #,##0.00_-;\-* #,##0.00_-;_-* &quot;-&quot;??_-;_-@_-"/>
    <numFmt numFmtId="164" formatCode="_-* #,##0.00\ _₽_-;\-* #,##0.00\ _₽_-;_-* &quot;-&quot;??\ _₽_-;_-@_-"/>
    <numFmt numFmtId="165" formatCode="_-* #,##0_р_._-;\-* #,##0_р_._-;_-* &quot;-&quot;_р_._-;_-@_-"/>
    <numFmt numFmtId="166" formatCode="_-* #,##0.000_р_._-;\-* #,##0.000_р_._-;_-* &quot;-&quot;_р_._-;_-@_-"/>
    <numFmt numFmtId="167" formatCode="_-* #,##0.00_р_._-;\-* #,##0.00_р_._-;_-* &quot;-&quot;??_р_._-;_-@_-"/>
    <numFmt numFmtId="168" formatCode="_-* #,##0.00&quot;р.&quot;_-;\-* #,##0.00&quot;р.&quot;_-;_-* &quot;-&quot;??&quot;р.&quot;_-;_-@_-"/>
    <numFmt numFmtId="169" formatCode="#,##0.0_);\(#,##0.0\)"/>
    <numFmt numFmtId="170" formatCode="&quot;$&quot;#,##0.0_);[Red]\(&quot;$&quot;#,##0.0\)"/>
    <numFmt numFmtId="171" formatCode="#\ ##0_.\ &quot;zі&quot;\ 00\ &quot;gr&quot;;\(#\ ##0.00\z\і\)"/>
    <numFmt numFmtId="172" formatCode="#\ ##0&quot;zі&quot;00&quot;gr&quot;;\(#\ ##0.00\z\і\)"/>
    <numFmt numFmtId="173" formatCode="_-&quot;$&quot;* #,##0.00_-;\-&quot;$&quot;* #,##0.00_-;_-&quot;$&quot;* &quot;-&quot;??_-;_-@_-"/>
    <numFmt numFmtId="174" formatCode="0.0%;\(0.0%\)"/>
    <numFmt numFmtId="175" formatCode="_(* #,##0_);_(* \(#,##0\);_(* &quot;-&quot;_);_(@_)"/>
    <numFmt numFmtId="176" formatCode="_(* #,##0.00_);_(* \(#,##0.00\);_(* &quot;-&quot;??_);_(@_)"/>
    <numFmt numFmtId="177" formatCode="[$-409]d\-mmm\-yy;@"/>
    <numFmt numFmtId="178" formatCode="[$-409]d\-mmm;@"/>
    <numFmt numFmtId="179" formatCode="_(#,##0;\(#,##0\);\-;&quot;  &quot;@"/>
    <numFmt numFmtId="180" formatCode="#,##0.00&quot; $&quot;;[Red]\-#,##0.00&quot; $&quot;"/>
    <numFmt numFmtId="181" formatCode="_(* #,##0,_);_(* \(#,##0,\);_(* &quot;-&quot;_);_(@_)"/>
    <numFmt numFmtId="182" formatCode="0%_);\(0%\)"/>
    <numFmt numFmtId="183" formatCode="_-* #,##0\ _$_-;\-* #,##0\ _$_-;_-* &quot;-&quot;\ _$_-;_-@_-"/>
    <numFmt numFmtId="184" formatCode="\+0.0;\-0.0"/>
    <numFmt numFmtId="185" formatCode="\+0.0%;\-0.0%"/>
    <numFmt numFmtId="186" formatCode="&quot;$&quot;#,##0"/>
    <numFmt numFmtId="187" formatCode="#\ ##0&quot;zі&quot;_.00&quot;gr&quot;;\(#\ ##0.00\z\і\)"/>
    <numFmt numFmtId="188" formatCode="#\ ##0&quot;zі&quot;.00&quot;gr&quot;;\(#\ ##0&quot;zі&quot;.00&quot;gr&quot;\)"/>
    <numFmt numFmtId="189" formatCode="General_)"/>
  </numFmts>
  <fonts count="6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FFC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Arial Cyr"/>
      <charset val="204"/>
    </font>
    <font>
      <sz val="8"/>
      <color indexed="8"/>
      <name val="Times New Roman"/>
      <family val="1"/>
      <charset val="204"/>
    </font>
    <font>
      <sz val="8"/>
      <name val="Arial Cyr"/>
      <charset val="204"/>
    </font>
    <font>
      <b/>
      <u/>
      <sz val="10"/>
      <color indexed="8"/>
      <name val="Times New Roman"/>
      <family val="1"/>
      <charset val="204"/>
    </font>
    <font>
      <sz val="8"/>
      <name val="Arial"/>
      <family val="2"/>
    </font>
    <font>
      <b/>
      <sz val="9"/>
      <name val="Arial"/>
      <family val="2"/>
    </font>
    <font>
      <sz val="10"/>
      <name val="Times New Roman"/>
      <family val="1"/>
      <charset val="204"/>
    </font>
    <font>
      <u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color indexed="8"/>
      <name val="Arial"/>
      <family val="2"/>
    </font>
    <font>
      <sz val="9"/>
      <color indexed="10"/>
      <name val="Arial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0"/>
      <color indexed="8"/>
      <name val="Arial"/>
      <family val="2"/>
    </font>
    <font>
      <sz val="10"/>
      <name val="Pragmatica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MS Sans Serif"/>
      <family val="2"/>
      <charset val="204"/>
    </font>
    <font>
      <sz val="12"/>
      <name val="Tms Rmn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"/>
      <family val="2"/>
    </font>
    <font>
      <sz val="11"/>
      <color indexed="17"/>
      <name val="Calibri"/>
      <family val="2"/>
      <charset val="204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name val="Tahoma"/>
      <family val="2"/>
    </font>
    <font>
      <sz val="8"/>
      <name val="Helv"/>
      <charset val="204"/>
    </font>
    <font>
      <b/>
      <sz val="11"/>
      <color indexed="63"/>
      <name val="Calibri"/>
      <family val="2"/>
      <charset val="204"/>
    </font>
    <font>
      <sz val="12"/>
      <color indexed="8"/>
      <name val="Times New Roman"/>
      <family val="1"/>
    </font>
    <font>
      <sz val="10"/>
      <name val="Arial"/>
      <family val="2"/>
      <charset val="238"/>
    </font>
    <font>
      <sz val="8"/>
      <name val="Helv"/>
    </font>
    <font>
      <sz val="10"/>
      <name val="NTHelvetica/Cyrillic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u/>
      <sz val="9.35"/>
      <color theme="10"/>
      <name val="Calibri"/>
      <family val="2"/>
      <charset val="204"/>
    </font>
    <font>
      <b/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11"/>
      <color indexed="63"/>
      <name val="Calibri"/>
      <family val="2"/>
      <charset val="204"/>
      <scheme val="minor"/>
    </font>
    <font>
      <sz val="10"/>
      <color indexed="72"/>
      <name val="Arial"/>
      <family val="2"/>
      <charset val="204"/>
    </font>
    <font>
      <sz val="11"/>
      <color indexed="8"/>
      <name val="Calibri"/>
      <family val="2"/>
    </font>
    <font>
      <u/>
      <sz val="10"/>
      <color indexed="8"/>
      <name val="Times New Roman"/>
      <family val="1"/>
      <charset val="204"/>
    </font>
    <font>
      <sz val="10"/>
      <color theme="0"/>
      <name val="Arial Cyr"/>
      <charset val="204"/>
    </font>
    <font>
      <sz val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168" fontId="24" fillId="0" borderId="0">
      <protection locked="0"/>
    </xf>
    <xf numFmtId="168" fontId="24" fillId="0" borderId="0">
      <protection locked="0"/>
    </xf>
    <xf numFmtId="168" fontId="24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4" fillId="0" borderId="9">
      <protection locked="0"/>
    </xf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21" borderId="0" applyNumberFormat="0" applyBorder="0" applyAlignment="0" applyProtection="0"/>
    <xf numFmtId="0" fontId="28" fillId="5" borderId="0" applyNumberFormat="0" applyBorder="0" applyAlignment="0" applyProtection="0"/>
    <xf numFmtId="0" fontId="29" fillId="0" borderId="0" applyFill="0" applyBorder="0" applyAlignment="0"/>
    <xf numFmtId="169" fontId="23" fillId="0" borderId="0" applyFill="0" applyBorder="0" applyAlignment="0"/>
    <xf numFmtId="170" fontId="19" fillId="0" borderId="0" applyFill="0" applyBorder="0" applyAlignment="0"/>
    <xf numFmtId="170" fontId="19" fillId="0" borderId="0" applyFill="0" applyBorder="0" applyAlignment="0"/>
    <xf numFmtId="171" fontId="30" fillId="0" borderId="0" applyFill="0" applyBorder="0" applyAlignment="0"/>
    <xf numFmtId="172" fontId="30" fillId="0" borderId="0" applyFill="0" applyBorder="0" applyAlignment="0"/>
    <xf numFmtId="173" fontId="23" fillId="0" borderId="0" applyFill="0" applyBorder="0" applyAlignment="0"/>
    <xf numFmtId="174" fontId="23" fillId="0" borderId="0" applyFill="0" applyBorder="0" applyAlignment="0"/>
    <xf numFmtId="169" fontId="23" fillId="0" borderId="0" applyFill="0" applyBorder="0" applyAlignment="0"/>
    <xf numFmtId="0" fontId="31" fillId="22" borderId="10" applyNumberFormat="0" applyAlignment="0" applyProtection="0"/>
    <xf numFmtId="175" fontId="21" fillId="23" borderId="1">
      <alignment vertical="center"/>
    </xf>
    <xf numFmtId="0" fontId="32" fillId="24" borderId="11" applyNumberFormat="0" applyAlignment="0" applyProtection="0"/>
    <xf numFmtId="173" fontId="23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4" fillId="0" borderId="0" applyFont="0" applyFill="0" applyBorder="0" applyAlignment="0" applyProtection="0"/>
    <xf numFmtId="167" fontId="2" fillId="0" borderId="0" applyFont="0" applyFill="0" applyBorder="0" applyAlignment="0" applyProtection="0"/>
    <xf numFmtId="169" fontId="23" fillId="0" borderId="0" applyFont="0" applyFill="0" applyBorder="0" applyAlignment="0" applyProtection="0"/>
    <xf numFmtId="177" fontId="19" fillId="25" borderId="0" applyFont="0" applyFill="0" applyBorder="0" applyAlignment="0" applyProtection="0"/>
    <xf numFmtId="177" fontId="19" fillId="25" borderId="0" applyFont="0" applyFill="0" applyBorder="0" applyAlignment="0" applyProtection="0"/>
    <xf numFmtId="14" fontId="29" fillId="0" borderId="0" applyFill="0" applyBorder="0" applyAlignment="0"/>
    <xf numFmtId="178" fontId="19" fillId="25" borderId="0" applyFont="0" applyFill="0" applyBorder="0" applyAlignment="0" applyProtection="0"/>
    <xf numFmtId="178" fontId="19" fillId="25" borderId="0" applyFont="0" applyFill="0" applyBorder="0" applyAlignment="0" applyProtection="0"/>
    <xf numFmtId="38" fontId="35" fillId="0" borderId="12">
      <alignment vertical="center"/>
    </xf>
    <xf numFmtId="0" fontId="36" fillId="0" borderId="0" applyNumberFormat="0" applyFill="0" applyBorder="0" applyAlignment="0" applyProtection="0"/>
    <xf numFmtId="173" fontId="23" fillId="0" borderId="0" applyFill="0" applyBorder="0" applyAlignment="0"/>
    <xf numFmtId="169" fontId="23" fillId="0" borderId="0" applyFill="0" applyBorder="0" applyAlignment="0"/>
    <xf numFmtId="173" fontId="23" fillId="0" borderId="0" applyFill="0" applyBorder="0" applyAlignment="0"/>
    <xf numFmtId="174" fontId="23" fillId="0" borderId="0" applyFill="0" applyBorder="0" applyAlignment="0"/>
    <xf numFmtId="169" fontId="23" fillId="0" borderId="0" applyFill="0" applyBorder="0" applyAlignment="0"/>
    <xf numFmtId="0" fontId="37" fillId="0" borderId="0" applyNumberFormat="0" applyFill="0" applyBorder="0" applyAlignment="0" applyProtection="0"/>
    <xf numFmtId="10" fontId="38" fillId="26" borderId="13" applyNumberFormat="0" applyFill="0" applyBorder="0" applyAlignment="0" applyProtection="0">
      <protection locked="0"/>
    </xf>
    <xf numFmtId="0" fontId="39" fillId="6" borderId="0" applyNumberFormat="0" applyBorder="0" applyAlignment="0" applyProtection="0"/>
    <xf numFmtId="38" fontId="12" fillId="27" borderId="0" applyNumberFormat="0" applyBorder="0" applyAlignment="0" applyProtection="0"/>
    <xf numFmtId="0" fontId="40" fillId="0" borderId="7" applyNumberFormat="0" applyAlignment="0" applyProtection="0">
      <alignment horizontal="left" vertical="center"/>
    </xf>
    <xf numFmtId="0" fontId="40" fillId="0" borderId="14">
      <alignment horizontal="left" vertical="center"/>
    </xf>
    <xf numFmtId="14" fontId="41" fillId="28" borderId="15">
      <alignment horizontal="center" vertical="center" wrapText="1"/>
    </xf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4" fillId="0" borderId="0" applyNumberFormat="0" applyFill="0" applyBorder="0" applyAlignment="0" applyProtection="0"/>
    <xf numFmtId="0" fontId="45" fillId="9" borderId="10" applyNumberFormat="0" applyAlignment="0" applyProtection="0"/>
    <xf numFmtId="10" fontId="12" fillId="29" borderId="13" applyNumberFormat="0" applyBorder="0" applyAlignment="0" applyProtection="0"/>
    <xf numFmtId="179" fontId="19" fillId="30" borderId="13" applyNumberFormat="0" applyFont="0" applyAlignment="0">
      <protection locked="0"/>
    </xf>
    <xf numFmtId="179" fontId="19" fillId="30" borderId="13" applyNumberFormat="0" applyFont="0" applyAlignment="0">
      <protection locked="0"/>
    </xf>
    <xf numFmtId="173" fontId="23" fillId="0" borderId="0" applyFill="0" applyBorder="0" applyAlignment="0"/>
    <xf numFmtId="169" fontId="23" fillId="0" borderId="0" applyFill="0" applyBorder="0" applyAlignment="0"/>
    <xf numFmtId="173" fontId="23" fillId="0" borderId="0" applyFill="0" applyBorder="0" applyAlignment="0"/>
    <xf numFmtId="174" fontId="23" fillId="0" borderId="0" applyFill="0" applyBorder="0" applyAlignment="0"/>
    <xf numFmtId="169" fontId="23" fillId="0" borderId="0" applyFill="0" applyBorder="0" applyAlignment="0"/>
    <xf numFmtId="0" fontId="46" fillId="0" borderId="19" applyNumberFormat="0" applyFill="0" applyAlignment="0" applyProtection="0"/>
    <xf numFmtId="0" fontId="47" fillId="31" borderId="0" applyNumberFormat="0" applyBorder="0" applyAlignment="0" applyProtection="0"/>
    <xf numFmtId="180" fontId="19" fillId="0" borderId="0"/>
    <xf numFmtId="180" fontId="19" fillId="0" borderId="0"/>
    <xf numFmtId="0" fontId="26" fillId="0" borderId="0"/>
    <xf numFmtId="0" fontId="2" fillId="0" borderId="0"/>
    <xf numFmtId="0" fontId="48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12" fillId="0" borderId="0"/>
    <xf numFmtId="0" fontId="49" fillId="0" borderId="0"/>
    <xf numFmtId="0" fontId="50" fillId="0" borderId="0"/>
    <xf numFmtId="0" fontId="23" fillId="0" borderId="0"/>
    <xf numFmtId="0" fontId="26" fillId="32" borderId="5" applyNumberFormat="0" applyFont="0" applyAlignment="0" applyProtection="0"/>
    <xf numFmtId="181" fontId="19" fillId="25" borderId="0"/>
    <xf numFmtId="181" fontId="19" fillId="25" borderId="0"/>
    <xf numFmtId="0" fontId="51" fillId="22" borderId="20" applyNumberFormat="0" applyAlignment="0" applyProtection="0"/>
    <xf numFmtId="0" fontId="52" fillId="25" borderId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2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53" fillId="0" borderId="0" applyFont="0" applyFill="0" applyBorder="0" applyAlignment="0" applyProtection="0"/>
    <xf numFmtId="184" fontId="23" fillId="0" borderId="0"/>
    <xf numFmtId="185" fontId="23" fillId="0" borderId="0"/>
    <xf numFmtId="173" fontId="23" fillId="0" borderId="0" applyFill="0" applyBorder="0" applyAlignment="0"/>
    <xf numFmtId="169" fontId="23" fillId="0" borderId="0" applyFill="0" applyBorder="0" applyAlignment="0"/>
    <xf numFmtId="173" fontId="23" fillId="0" borderId="0" applyFill="0" applyBorder="0" applyAlignment="0"/>
    <xf numFmtId="174" fontId="23" fillId="0" borderId="0" applyFill="0" applyBorder="0" applyAlignment="0"/>
    <xf numFmtId="169" fontId="23" fillId="0" borderId="0" applyFill="0" applyBorder="0" applyAlignment="0"/>
    <xf numFmtId="0" fontId="54" fillId="0" borderId="0" applyNumberFormat="0">
      <alignment horizontal="left"/>
    </xf>
    <xf numFmtId="3" fontId="21" fillId="0" borderId="0" applyFont="0" applyFill="0" applyBorder="0" applyAlignment="0"/>
    <xf numFmtId="186" fontId="55" fillId="0" borderId="13">
      <alignment horizontal="left" vertical="center"/>
      <protection locked="0"/>
    </xf>
    <xf numFmtId="0" fontId="23" fillId="0" borderId="0"/>
    <xf numFmtId="49" fontId="29" fillId="0" borderId="0" applyFill="0" applyBorder="0" applyAlignment="0"/>
    <xf numFmtId="187" fontId="30" fillId="0" borderId="0" applyFill="0" applyBorder="0" applyAlignment="0"/>
    <xf numFmtId="188" fontId="30" fillId="0" borderId="0" applyFill="0" applyBorder="0" applyAlignment="0"/>
    <xf numFmtId="0" fontId="56" fillId="0" borderId="0" applyFill="0" applyBorder="0" applyProtection="0">
      <alignment horizontal="left" vertical="top"/>
    </xf>
    <xf numFmtId="0" fontId="57" fillId="0" borderId="0" applyNumberFormat="0" applyFill="0" applyBorder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21" borderId="0" applyNumberFormat="0" applyBorder="0" applyAlignment="0" applyProtection="0"/>
    <xf numFmtId="189" fontId="21" fillId="0" borderId="22">
      <protection locked="0"/>
    </xf>
    <xf numFmtId="0" fontId="45" fillId="9" borderId="10" applyNumberFormat="0" applyAlignment="0" applyProtection="0"/>
    <xf numFmtId="0" fontId="51" fillId="22" borderId="20" applyNumberFormat="0" applyAlignment="0" applyProtection="0"/>
    <xf numFmtId="0" fontId="31" fillId="22" borderId="10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61" fillId="27" borderId="1"/>
    <xf numFmtId="14" fontId="21" fillId="0" borderId="0">
      <alignment horizontal="right"/>
    </xf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4" fillId="0" borderId="18" applyNumberFormat="0" applyFill="0" applyAlignment="0" applyProtection="0"/>
    <xf numFmtId="0" fontId="44" fillId="0" borderId="0" applyNumberFormat="0" applyFill="0" applyBorder="0" applyAlignment="0" applyProtection="0"/>
    <xf numFmtId="189" fontId="62" fillId="28" borderId="22"/>
    <xf numFmtId="0" fontId="19" fillId="0" borderId="13">
      <alignment horizontal="right"/>
    </xf>
    <xf numFmtId="0" fontId="19" fillId="0" borderId="13">
      <alignment horizontal="right"/>
    </xf>
    <xf numFmtId="0" fontId="58" fillId="0" borderId="21" applyNumberFormat="0" applyFill="0" applyAlignment="0" applyProtection="0"/>
    <xf numFmtId="0" fontId="19" fillId="0" borderId="0"/>
    <xf numFmtId="0" fontId="19" fillId="0" borderId="0"/>
    <xf numFmtId="0" fontId="32" fillId="24" borderId="11" applyNumberFormat="0" applyAlignment="0" applyProtection="0"/>
    <xf numFmtId="0" fontId="57" fillId="0" borderId="0" applyNumberFormat="0" applyFill="0" applyBorder="0" applyAlignment="0" applyProtection="0"/>
    <xf numFmtId="0" fontId="47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9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5" borderId="0" applyNumberFormat="0" applyBorder="0" applyAlignment="0" applyProtection="0"/>
    <xf numFmtId="0" fontId="37" fillId="0" borderId="0" applyNumberFormat="0" applyFill="0" applyBorder="0" applyAlignment="0" applyProtection="0"/>
    <xf numFmtId="0" fontId="26" fillId="32" borderId="5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6" fillId="0" borderId="19" applyNumberFormat="0" applyFill="0" applyAlignment="0" applyProtection="0"/>
    <xf numFmtId="0" fontId="23" fillId="0" borderId="0"/>
    <xf numFmtId="0" fontId="35" fillId="0" borderId="0" applyNumberFormat="0" applyFont="0" applyFill="0" applyBorder="0" applyAlignment="0" applyProtection="0">
      <alignment vertical="top"/>
    </xf>
    <xf numFmtId="0" fontId="35" fillId="0" borderId="0" applyNumberFormat="0" applyFont="0" applyFill="0" applyBorder="0" applyAlignment="0" applyProtection="0">
      <alignment vertical="top"/>
    </xf>
    <xf numFmtId="0" fontId="2" fillId="0" borderId="0">
      <alignment vertical="justify"/>
    </xf>
    <xf numFmtId="0" fontId="59" fillId="0" borderId="0" applyNumberFormat="0" applyFill="0" applyBorder="0" applyAlignment="0" applyProtection="0"/>
    <xf numFmtId="38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76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6" fontId="3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9" fillId="6" borderId="0" applyNumberFormat="0" applyBorder="0" applyAlignment="0" applyProtection="0"/>
    <xf numFmtId="4" fontId="19" fillId="0" borderId="13"/>
    <xf numFmtId="4" fontId="19" fillId="0" borderId="13"/>
    <xf numFmtId="168" fontId="24" fillId="0" borderId="0">
      <protection locked="0"/>
    </xf>
  </cellStyleXfs>
  <cellXfs count="126">
    <xf numFmtId="0" fontId="0" fillId="0" borderId="0" xfId="0"/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0" fillId="0" borderId="0" xfId="0" applyFill="1"/>
    <xf numFmtId="0" fontId="5" fillId="0" borderId="0" xfId="1" applyFill="1" applyAlignment="1" applyProtection="1">
      <alignment horizontal="right"/>
    </xf>
    <xf numFmtId="0" fontId="2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justify"/>
    </xf>
    <xf numFmtId="0" fontId="4" fillId="0" borderId="0" xfId="0" applyFont="1" applyFill="1" applyAlignment="1">
      <alignment horizontal="right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center" vertical="top" wrapText="1"/>
    </xf>
    <xf numFmtId="165" fontId="4" fillId="0" borderId="4" xfId="0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49" fontId="4" fillId="0" borderId="4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center" vertical="top" wrapText="1"/>
    </xf>
    <xf numFmtId="165" fontId="6" fillId="0" borderId="4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165" fontId="6" fillId="0" borderId="2" xfId="0" applyNumberFormat="1" applyFont="1" applyFill="1" applyBorder="1" applyAlignment="1">
      <alignment horizontal="center" vertical="top" wrapText="1"/>
    </xf>
    <xf numFmtId="165" fontId="0" fillId="0" borderId="0" xfId="0" applyNumberFormat="1" applyFill="1"/>
    <xf numFmtId="0" fontId="4" fillId="0" borderId="0" xfId="0" applyFont="1" applyFill="1"/>
    <xf numFmtId="165" fontId="8" fillId="0" borderId="0" xfId="0" applyNumberFormat="1" applyFont="1" applyFill="1"/>
    <xf numFmtId="0" fontId="6" fillId="0" borderId="0" xfId="0" applyFont="1" applyFill="1"/>
    <xf numFmtId="0" fontId="9" fillId="0" borderId="0" xfId="0" applyFont="1" applyFill="1"/>
    <xf numFmtId="0" fontId="10" fillId="0" borderId="0" xfId="0" applyFont="1" applyFill="1"/>
    <xf numFmtId="165" fontId="10" fillId="0" borderId="0" xfId="0" applyNumberFormat="1" applyFont="1" applyFill="1"/>
    <xf numFmtId="0" fontId="7" fillId="0" borderId="0" xfId="0" applyFont="1" applyFill="1"/>
    <xf numFmtId="4" fontId="13" fillId="0" borderId="5" xfId="2" applyNumberFormat="1" applyFont="1" applyBorder="1" applyAlignment="1">
      <alignment horizontal="right" vertical="top" wrapText="1"/>
    </xf>
    <xf numFmtId="166" fontId="4" fillId="0" borderId="4" xfId="0" applyNumberFormat="1" applyFont="1" applyFill="1" applyBorder="1" applyAlignment="1">
      <alignment horizontal="center" vertical="top" wrapText="1"/>
    </xf>
    <xf numFmtId="0" fontId="14" fillId="0" borderId="0" xfId="0" applyFont="1" applyFill="1" applyAlignment="1">
      <alignment horizontal="right"/>
    </xf>
    <xf numFmtId="0" fontId="15" fillId="0" borderId="0" xfId="1" applyFont="1" applyFill="1" applyAlignment="1" applyProtection="1">
      <alignment horizontal="right"/>
    </xf>
    <xf numFmtId="0" fontId="0" fillId="0" borderId="0" xfId="0" applyFont="1" applyFill="1"/>
    <xf numFmtId="0" fontId="4" fillId="0" borderId="0" xfId="0" applyFont="1" applyFill="1" applyAlignment="1">
      <alignment horizontal="center"/>
    </xf>
    <xf numFmtId="0" fontId="16" fillId="0" borderId="2" xfId="0" applyFont="1" applyFill="1" applyBorder="1" applyAlignment="1">
      <alignment horizontal="center" vertical="top" wrapText="1"/>
    </xf>
    <xf numFmtId="165" fontId="14" fillId="0" borderId="4" xfId="0" applyNumberFormat="1" applyFont="1" applyFill="1" applyBorder="1" applyAlignment="1">
      <alignment horizontal="center" vertical="top" wrapText="1"/>
    </xf>
    <xf numFmtId="38" fontId="17" fillId="0" borderId="0" xfId="3" applyNumberFormat="1" applyFont="1" applyFill="1" applyBorder="1" applyAlignment="1">
      <alignment horizontal="right" vertical="center" indent="1"/>
    </xf>
    <xf numFmtId="165" fontId="0" fillId="0" borderId="0" xfId="0" applyNumberFormat="1" applyFont="1" applyFill="1"/>
    <xf numFmtId="0" fontId="4" fillId="0" borderId="0" xfId="0" applyFont="1" applyAlignment="1">
      <alignment horizontal="right"/>
    </xf>
    <xf numFmtId="0" fontId="5" fillId="0" borderId="0" xfId="1" applyAlignment="1" applyProtection="1">
      <alignment horizontal="right"/>
    </xf>
    <xf numFmtId="0" fontId="0" fillId="0" borderId="0" xfId="0"/>
    <xf numFmtId="0" fontId="4" fillId="0" borderId="0" xfId="0" applyFont="1"/>
    <xf numFmtId="0" fontId="4" fillId="0" borderId="0" xfId="0" applyFont="1" applyAlignment="1">
      <alignment horizontal="justify"/>
    </xf>
    <xf numFmtId="0" fontId="4" fillId="0" borderId="4" xfId="0" applyFont="1" applyBorder="1" applyAlignment="1">
      <alignment horizontal="center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165" fontId="4" fillId="3" borderId="4" xfId="0" applyNumberFormat="1" applyFont="1" applyFill="1" applyBorder="1" applyAlignment="1">
      <alignment horizontal="center" vertical="top" wrapText="1"/>
    </xf>
    <xf numFmtId="4" fontId="18" fillId="0" borderId="5" xfId="4" applyNumberFormat="1" applyFont="1" applyBorder="1" applyAlignment="1">
      <alignment horizontal="right" vertical="top" wrapText="1"/>
    </xf>
    <xf numFmtId="165" fontId="0" fillId="0" borderId="0" xfId="0" applyNumberFormat="1"/>
    <xf numFmtId="0" fontId="4" fillId="0" borderId="3" xfId="0" applyFont="1" applyBorder="1" applyAlignment="1">
      <alignment vertical="top" wrapText="1"/>
    </xf>
    <xf numFmtId="165" fontId="4" fillId="0" borderId="4" xfId="0" applyNumberFormat="1" applyFont="1" applyBorder="1" applyAlignment="1">
      <alignment horizontal="center" vertical="top" wrapText="1"/>
    </xf>
    <xf numFmtId="0" fontId="0" fillId="0" borderId="0" xfId="0" applyBorder="1"/>
    <xf numFmtId="167" fontId="0" fillId="0" borderId="0" xfId="0" applyNumberFormat="1"/>
    <xf numFmtId="0" fontId="0" fillId="2" borderId="0" xfId="0" applyFill="1"/>
    <xf numFmtId="0" fontId="4" fillId="0" borderId="0" xfId="0" applyFont="1" applyFill="1" applyAlignment="1">
      <alignment horizontal="right" wrapText="1"/>
    </xf>
    <xf numFmtId="0" fontId="2" fillId="2" borderId="0" xfId="0" applyFont="1" applyFill="1"/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0" xfId="0" applyFont="1" applyFill="1"/>
    <xf numFmtId="0" fontId="9" fillId="2" borderId="0" xfId="0" applyFont="1" applyFill="1"/>
    <xf numFmtId="0" fontId="10" fillId="2" borderId="0" xfId="0" applyFont="1" applyFill="1"/>
    <xf numFmtId="165" fontId="10" fillId="2" borderId="0" xfId="0" applyNumberFormat="1" applyFont="1" applyFill="1"/>
    <xf numFmtId="0" fontId="4" fillId="2" borderId="0" xfId="0" applyFont="1" applyFill="1"/>
    <xf numFmtId="165" fontId="0" fillId="2" borderId="0" xfId="0" applyNumberFormat="1" applyFill="1"/>
    <xf numFmtId="0" fontId="4" fillId="2" borderId="0" xfId="0" applyFont="1" applyFill="1" applyAlignment="1">
      <alignment horizontal="right"/>
    </xf>
    <xf numFmtId="0" fontId="5" fillId="2" borderId="0" xfId="1" applyFill="1" applyAlignment="1" applyProtection="1">
      <alignment horizontal="right"/>
    </xf>
    <xf numFmtId="0" fontId="14" fillId="2" borderId="0" xfId="1" applyFont="1" applyFill="1" applyAlignment="1" applyProtection="1">
      <alignment horizontal="right"/>
    </xf>
    <xf numFmtId="0" fontId="4" fillId="2" borderId="0" xfId="0" applyFont="1" applyFill="1" applyAlignment="1">
      <alignment horizontal="justify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7" fillId="2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0" fillId="2" borderId="23" xfId="0" applyFill="1" applyBorder="1"/>
    <xf numFmtId="0" fontId="0" fillId="0" borderId="23" xfId="0" applyFill="1" applyBorder="1"/>
    <xf numFmtId="165" fontId="67" fillId="0" borderId="0" xfId="0" applyNumberFormat="1" applyFont="1" applyFill="1"/>
    <xf numFmtId="0" fontId="67" fillId="0" borderId="0" xfId="0" applyFont="1" applyFill="1"/>
    <xf numFmtId="0" fontId="14" fillId="2" borderId="0" xfId="0" applyFont="1" applyFill="1"/>
    <xf numFmtId="0" fontId="14" fillId="2" borderId="23" xfId="0" applyFont="1" applyFill="1" applyBorder="1"/>
    <xf numFmtId="0" fontId="10" fillId="0" borderId="24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/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right"/>
    </xf>
    <xf numFmtId="0" fontId="0" fillId="0" borderId="0" xfId="0" applyFill="1" applyAlignment="1"/>
    <xf numFmtId="0" fontId="4" fillId="0" borderId="0" xfId="0" applyFont="1" applyFill="1" applyAlignment="1">
      <alignment horizontal="justify"/>
    </xf>
    <xf numFmtId="0" fontId="2" fillId="0" borderId="0" xfId="0" applyFont="1" applyFill="1" applyAlignment="1"/>
    <xf numFmtId="0" fontId="4" fillId="0" borderId="0" xfId="0" applyFont="1" applyFill="1" applyAlignment="1">
      <alignment horizontal="left"/>
    </xf>
    <xf numFmtId="0" fontId="68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0" fillId="2" borderId="0" xfId="0" applyFill="1" applyAlignment="1"/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0" xfId="0" applyFont="1" applyFill="1" applyAlignment="1"/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justify"/>
    </xf>
    <xf numFmtId="0" fontId="2" fillId="2" borderId="0" xfId="0" applyFont="1" applyFill="1" applyAlignment="1"/>
    <xf numFmtId="0" fontId="6" fillId="0" borderId="0" xfId="0" applyFont="1" applyFill="1" applyAlignment="1">
      <alignment horizontal="justify"/>
    </xf>
    <xf numFmtId="0" fontId="4" fillId="0" borderId="0" xfId="0" applyFont="1" applyAlignment="1"/>
    <xf numFmtId="0" fontId="0" fillId="0" borderId="0" xfId="0"/>
    <xf numFmtId="0" fontId="10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8" xfId="0" applyFont="1" applyBorder="1" applyAlignment="1">
      <alignment vertical="top" wrapText="1"/>
    </xf>
    <xf numFmtId="0" fontId="0" fillId="0" borderId="3" xfId="0" applyBorder="1"/>
    <xf numFmtId="0" fontId="4" fillId="0" borderId="8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7" xfId="0" applyBorder="1"/>
    <xf numFmtId="0" fontId="0" fillId="0" borderId="2" xfId="0" applyBorder="1"/>
    <xf numFmtId="0" fontId="0" fillId="0" borderId="0" xfId="0" applyFill="1"/>
    <xf numFmtId="0" fontId="4" fillId="0" borderId="8" xfId="0" applyFont="1" applyFill="1" applyBorder="1" applyAlignment="1">
      <alignment vertical="center" wrapText="1"/>
    </xf>
    <xf numFmtId="0" fontId="0" fillId="0" borderId="3" xfId="0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/>
    </xf>
    <xf numFmtId="0" fontId="0" fillId="0" borderId="2" xfId="0" applyFill="1" applyBorder="1" applyAlignment="1">
      <alignment vertical="center"/>
    </xf>
  </cellXfs>
  <cellStyles count="272">
    <cellStyle name="_x000a_shell=progma" xfId="5" xr:uid="{00000000-0005-0000-0000-000000000000}"/>
    <cellStyle name="_x000d__x000a_JournalTemplate=C:\COMFO\CTALK\JOURSTD.TPL_x000d__x000a_LbStateAddress=3 3 0 251 1 89 2 311_x000d__x000a_LbStateJou" xfId="6" xr:uid="{00000000-0005-0000-0000-000001000000}"/>
    <cellStyle name="_PRICE_1C" xfId="7" xr:uid="{00000000-0005-0000-0000-000002000000}"/>
    <cellStyle name="_мебель, оборудование инвентарь1207" xfId="8" xr:uid="{00000000-0005-0000-0000-000003000000}"/>
    <cellStyle name="_ОТЧЕТ для ДКФ    06 04 05  (6)" xfId="9" xr:uid="{00000000-0005-0000-0000-000004000000}"/>
    <cellStyle name="_План развития ПТС на 2005-2010 (связи станционной части)" xfId="10" xr:uid="{00000000-0005-0000-0000-000005000000}"/>
    <cellStyle name="_произв.цели - приложение к СНР_айгерим_09.11" xfId="11" xr:uid="{00000000-0005-0000-0000-000006000000}"/>
    <cellStyle name="_Утв СД Бюджет расшиф 29 12 05" xfId="12" xr:uid="{00000000-0005-0000-0000-000007000000}"/>
    <cellStyle name="”ќђќ‘ћ‚›‰" xfId="13" xr:uid="{00000000-0005-0000-0000-000008000000}"/>
    <cellStyle name="”љ‘ђћ‚ђќќ›‰" xfId="14" xr:uid="{00000000-0005-0000-0000-000009000000}"/>
    <cellStyle name="„…ќ…†ќ›‰" xfId="15" xr:uid="{00000000-0005-0000-0000-00000A000000}"/>
    <cellStyle name="‡ђѓћ‹ћ‚ћљ1" xfId="16" xr:uid="{00000000-0005-0000-0000-00000B000000}"/>
    <cellStyle name="‡ђѓћ‹ћ‚ћљ2" xfId="17" xr:uid="{00000000-0005-0000-0000-00000C000000}"/>
    <cellStyle name="’ћѓћ‚›‰" xfId="18" xr:uid="{00000000-0005-0000-0000-00000D000000}"/>
    <cellStyle name="20% - Accent1" xfId="19" xr:uid="{00000000-0005-0000-0000-00000E000000}"/>
    <cellStyle name="20% - Accent2" xfId="20" xr:uid="{00000000-0005-0000-0000-00000F000000}"/>
    <cellStyle name="20% - Accent3" xfId="21" xr:uid="{00000000-0005-0000-0000-000010000000}"/>
    <cellStyle name="20% - Accent4" xfId="22" xr:uid="{00000000-0005-0000-0000-000011000000}"/>
    <cellStyle name="20% - Accent5" xfId="23" xr:uid="{00000000-0005-0000-0000-000012000000}"/>
    <cellStyle name="20% - Accent6" xfId="24" xr:uid="{00000000-0005-0000-0000-000013000000}"/>
    <cellStyle name="20% - Акцент1 2" xfId="25" xr:uid="{00000000-0005-0000-0000-000014000000}"/>
    <cellStyle name="20% - Акцент2 2" xfId="26" xr:uid="{00000000-0005-0000-0000-000015000000}"/>
    <cellStyle name="20% - Акцент3 2" xfId="27" xr:uid="{00000000-0005-0000-0000-000016000000}"/>
    <cellStyle name="20% - Акцент4 2" xfId="28" xr:uid="{00000000-0005-0000-0000-000017000000}"/>
    <cellStyle name="20% - Акцент5 2" xfId="29" xr:uid="{00000000-0005-0000-0000-000018000000}"/>
    <cellStyle name="20% - Акцент6 2" xfId="30" xr:uid="{00000000-0005-0000-0000-000019000000}"/>
    <cellStyle name="40% - Accent1" xfId="31" xr:uid="{00000000-0005-0000-0000-00001A000000}"/>
    <cellStyle name="40% - Accent2" xfId="32" xr:uid="{00000000-0005-0000-0000-00001B000000}"/>
    <cellStyle name="40% - Accent3" xfId="33" xr:uid="{00000000-0005-0000-0000-00001C000000}"/>
    <cellStyle name="40% - Accent4" xfId="34" xr:uid="{00000000-0005-0000-0000-00001D000000}"/>
    <cellStyle name="40% - Accent5" xfId="35" xr:uid="{00000000-0005-0000-0000-00001E000000}"/>
    <cellStyle name="40% - Accent6" xfId="36" xr:uid="{00000000-0005-0000-0000-00001F000000}"/>
    <cellStyle name="40% - Акцент1 2" xfId="37" xr:uid="{00000000-0005-0000-0000-000020000000}"/>
    <cellStyle name="40% - Акцент2 2" xfId="38" xr:uid="{00000000-0005-0000-0000-000021000000}"/>
    <cellStyle name="40% - Акцент3 2" xfId="39" xr:uid="{00000000-0005-0000-0000-000022000000}"/>
    <cellStyle name="40% - Акцент4 2" xfId="40" xr:uid="{00000000-0005-0000-0000-000023000000}"/>
    <cellStyle name="40% - Акцент5 2" xfId="41" xr:uid="{00000000-0005-0000-0000-000024000000}"/>
    <cellStyle name="40% - Акцент6 2" xfId="42" xr:uid="{00000000-0005-0000-0000-000025000000}"/>
    <cellStyle name="60% - Accent1" xfId="43" xr:uid="{00000000-0005-0000-0000-000026000000}"/>
    <cellStyle name="60% - Accent2" xfId="44" xr:uid="{00000000-0005-0000-0000-000027000000}"/>
    <cellStyle name="60% - Accent3" xfId="45" xr:uid="{00000000-0005-0000-0000-000028000000}"/>
    <cellStyle name="60% - Accent4" xfId="46" xr:uid="{00000000-0005-0000-0000-000029000000}"/>
    <cellStyle name="60% - Accent5" xfId="47" xr:uid="{00000000-0005-0000-0000-00002A000000}"/>
    <cellStyle name="60% - Accent6" xfId="48" xr:uid="{00000000-0005-0000-0000-00002B000000}"/>
    <cellStyle name="60% - Акцент1 2" xfId="49" xr:uid="{00000000-0005-0000-0000-00002C000000}"/>
    <cellStyle name="60% - Акцент2 2" xfId="50" xr:uid="{00000000-0005-0000-0000-00002D000000}"/>
    <cellStyle name="60% - Акцент3 2" xfId="51" xr:uid="{00000000-0005-0000-0000-00002E000000}"/>
    <cellStyle name="60% - Акцент4 2" xfId="52" xr:uid="{00000000-0005-0000-0000-00002F000000}"/>
    <cellStyle name="60% - Акцент5 2" xfId="53" xr:uid="{00000000-0005-0000-0000-000030000000}"/>
    <cellStyle name="60% - Акцент6 2" xfId="54" xr:uid="{00000000-0005-0000-0000-000031000000}"/>
    <cellStyle name="Accent1" xfId="55" xr:uid="{00000000-0005-0000-0000-000032000000}"/>
    <cellStyle name="Accent2" xfId="56" xr:uid="{00000000-0005-0000-0000-000033000000}"/>
    <cellStyle name="Accent3" xfId="57" xr:uid="{00000000-0005-0000-0000-000034000000}"/>
    <cellStyle name="Accent4" xfId="58" xr:uid="{00000000-0005-0000-0000-000035000000}"/>
    <cellStyle name="Accent5" xfId="59" xr:uid="{00000000-0005-0000-0000-000036000000}"/>
    <cellStyle name="Accent6" xfId="60" xr:uid="{00000000-0005-0000-0000-000037000000}"/>
    <cellStyle name="Bad" xfId="61" xr:uid="{00000000-0005-0000-0000-000038000000}"/>
    <cellStyle name="Calc Currency (0)" xfId="62" xr:uid="{00000000-0005-0000-0000-000039000000}"/>
    <cellStyle name="Calc Currency (2)" xfId="63" xr:uid="{00000000-0005-0000-0000-00003A000000}"/>
    <cellStyle name="Calc Percent (0)" xfId="64" xr:uid="{00000000-0005-0000-0000-00003B000000}"/>
    <cellStyle name="Calc Percent (0) 2" xfId="65" xr:uid="{00000000-0005-0000-0000-00003C000000}"/>
    <cellStyle name="Calc Percent (1)" xfId="66" xr:uid="{00000000-0005-0000-0000-00003D000000}"/>
    <cellStyle name="Calc Percent (2)" xfId="67" xr:uid="{00000000-0005-0000-0000-00003E000000}"/>
    <cellStyle name="Calc Units (0)" xfId="68" xr:uid="{00000000-0005-0000-0000-00003F000000}"/>
    <cellStyle name="Calc Units (1)" xfId="69" xr:uid="{00000000-0005-0000-0000-000040000000}"/>
    <cellStyle name="Calc Units (2)" xfId="70" xr:uid="{00000000-0005-0000-0000-000041000000}"/>
    <cellStyle name="Calculation" xfId="71" xr:uid="{00000000-0005-0000-0000-000042000000}"/>
    <cellStyle name="Check" xfId="72" xr:uid="{00000000-0005-0000-0000-000043000000}"/>
    <cellStyle name="Check Cell" xfId="73" xr:uid="{00000000-0005-0000-0000-000044000000}"/>
    <cellStyle name="Comma [00]" xfId="74" xr:uid="{00000000-0005-0000-0000-000045000000}"/>
    <cellStyle name="Comma 10 2" xfId="75" xr:uid="{00000000-0005-0000-0000-000046000000}"/>
    <cellStyle name="Comma 14 2 2" xfId="76" xr:uid="{00000000-0005-0000-0000-000047000000}"/>
    <cellStyle name="Comma 2" xfId="77" xr:uid="{00000000-0005-0000-0000-000048000000}"/>
    <cellStyle name="Currency [00]" xfId="78" xr:uid="{00000000-0005-0000-0000-000049000000}"/>
    <cellStyle name="Date" xfId="79" xr:uid="{00000000-0005-0000-0000-00004A000000}"/>
    <cellStyle name="Date 2" xfId="80" xr:uid="{00000000-0005-0000-0000-00004B000000}"/>
    <cellStyle name="Date Short" xfId="81" xr:uid="{00000000-0005-0000-0000-00004C000000}"/>
    <cellStyle name="Date without year" xfId="82" xr:uid="{00000000-0005-0000-0000-00004D000000}"/>
    <cellStyle name="Date without year 2" xfId="83" xr:uid="{00000000-0005-0000-0000-00004E000000}"/>
    <cellStyle name="DELTA" xfId="84" xr:uid="{00000000-0005-0000-0000-00004F000000}"/>
    <cellStyle name="E&amp;Y House" xfId="85" xr:uid="{00000000-0005-0000-0000-000050000000}"/>
    <cellStyle name="Enter Currency (0)" xfId="86" xr:uid="{00000000-0005-0000-0000-000051000000}"/>
    <cellStyle name="Enter Currency (2)" xfId="87" xr:uid="{00000000-0005-0000-0000-000052000000}"/>
    <cellStyle name="Enter Units (0)" xfId="88" xr:uid="{00000000-0005-0000-0000-000053000000}"/>
    <cellStyle name="Enter Units (1)" xfId="89" xr:uid="{00000000-0005-0000-0000-000054000000}"/>
    <cellStyle name="Enter Units (2)" xfId="90" xr:uid="{00000000-0005-0000-0000-000055000000}"/>
    <cellStyle name="Explanatory Text" xfId="91" xr:uid="{00000000-0005-0000-0000-000056000000}"/>
    <cellStyle name="From" xfId="92" xr:uid="{00000000-0005-0000-0000-000057000000}"/>
    <cellStyle name="Good" xfId="93" xr:uid="{00000000-0005-0000-0000-000058000000}"/>
    <cellStyle name="Grey" xfId="94" xr:uid="{00000000-0005-0000-0000-000059000000}"/>
    <cellStyle name="Header1" xfId="95" xr:uid="{00000000-0005-0000-0000-00005A000000}"/>
    <cellStyle name="Header2" xfId="96" xr:uid="{00000000-0005-0000-0000-00005B000000}"/>
    <cellStyle name="Heading" xfId="97" xr:uid="{00000000-0005-0000-0000-00005C000000}"/>
    <cellStyle name="Heading 1" xfId="98" xr:uid="{00000000-0005-0000-0000-00005D000000}"/>
    <cellStyle name="Heading 2" xfId="99" xr:uid="{00000000-0005-0000-0000-00005E000000}"/>
    <cellStyle name="Heading 3" xfId="100" xr:uid="{00000000-0005-0000-0000-00005F000000}"/>
    <cellStyle name="Heading 4" xfId="101" xr:uid="{00000000-0005-0000-0000-000060000000}"/>
    <cellStyle name="Input" xfId="102" xr:uid="{00000000-0005-0000-0000-000061000000}"/>
    <cellStyle name="Input [yellow]" xfId="103" xr:uid="{00000000-0005-0000-0000-000062000000}"/>
    <cellStyle name="Input 2" xfId="104" xr:uid="{00000000-0005-0000-0000-000063000000}"/>
    <cellStyle name="Input 3" xfId="105" xr:uid="{00000000-0005-0000-0000-000064000000}"/>
    <cellStyle name="Link Currency (0)" xfId="106" xr:uid="{00000000-0005-0000-0000-000065000000}"/>
    <cellStyle name="Link Currency (2)" xfId="107" xr:uid="{00000000-0005-0000-0000-000066000000}"/>
    <cellStyle name="Link Units (0)" xfId="108" xr:uid="{00000000-0005-0000-0000-000067000000}"/>
    <cellStyle name="Link Units (1)" xfId="109" xr:uid="{00000000-0005-0000-0000-000068000000}"/>
    <cellStyle name="Link Units (2)" xfId="110" xr:uid="{00000000-0005-0000-0000-000069000000}"/>
    <cellStyle name="Linked Cell" xfId="111" xr:uid="{00000000-0005-0000-0000-00006A000000}"/>
    <cellStyle name="Neutral" xfId="112" xr:uid="{00000000-0005-0000-0000-00006B000000}"/>
    <cellStyle name="Normal - Style1" xfId="113" xr:uid="{00000000-0005-0000-0000-00006C000000}"/>
    <cellStyle name="Normal - Style1 2" xfId="114" xr:uid="{00000000-0005-0000-0000-00006D000000}"/>
    <cellStyle name="Normal 10" xfId="115" xr:uid="{00000000-0005-0000-0000-00006E000000}"/>
    <cellStyle name="Normal 2" xfId="116" xr:uid="{00000000-0005-0000-0000-00006F000000}"/>
    <cellStyle name="Normal 2 2" xfId="117" xr:uid="{00000000-0005-0000-0000-000070000000}"/>
    <cellStyle name="Normal 3" xfId="118" xr:uid="{00000000-0005-0000-0000-000071000000}"/>
    <cellStyle name="Normal 3 2" xfId="119" xr:uid="{00000000-0005-0000-0000-000072000000}"/>
    <cellStyle name="Normal 3 2 2" xfId="120" xr:uid="{00000000-0005-0000-0000-000073000000}"/>
    <cellStyle name="Normal 3 3" xfId="121" xr:uid="{00000000-0005-0000-0000-000074000000}"/>
    <cellStyle name="Normal 4" xfId="122" xr:uid="{00000000-0005-0000-0000-000075000000}"/>
    <cellStyle name="Normal_2008 10 01 VSDS" xfId="123" xr:uid="{00000000-0005-0000-0000-000076000000}"/>
    <cellStyle name="Normal1" xfId="124" xr:uid="{00000000-0005-0000-0000-000077000000}"/>
    <cellStyle name="normбlnм_laroux" xfId="125" xr:uid="{00000000-0005-0000-0000-000078000000}"/>
    <cellStyle name="Note" xfId="126" xr:uid="{00000000-0005-0000-0000-000079000000}"/>
    <cellStyle name="numbers" xfId="127" xr:uid="{00000000-0005-0000-0000-00007A000000}"/>
    <cellStyle name="numbers 2" xfId="128" xr:uid="{00000000-0005-0000-0000-00007B000000}"/>
    <cellStyle name="Output" xfId="129" xr:uid="{00000000-0005-0000-0000-00007C000000}"/>
    <cellStyle name="paint" xfId="130" xr:uid="{00000000-0005-0000-0000-00007D000000}"/>
    <cellStyle name="Percent (0)" xfId="131" xr:uid="{00000000-0005-0000-0000-00007E000000}"/>
    <cellStyle name="Percent (0) 2" xfId="132" xr:uid="{00000000-0005-0000-0000-00007F000000}"/>
    <cellStyle name="Percent [0]" xfId="133" xr:uid="{00000000-0005-0000-0000-000080000000}"/>
    <cellStyle name="Percent [00]" xfId="134" xr:uid="{00000000-0005-0000-0000-000081000000}"/>
    <cellStyle name="Percent [2]" xfId="135" xr:uid="{00000000-0005-0000-0000-000082000000}"/>
    <cellStyle name="Percent [2] 2" xfId="136" xr:uid="{00000000-0005-0000-0000-000083000000}"/>
    <cellStyle name="Percent 2" xfId="137" xr:uid="{00000000-0005-0000-0000-000084000000}"/>
    <cellStyle name="piw#" xfId="138" xr:uid="{00000000-0005-0000-0000-000085000000}"/>
    <cellStyle name="piw%" xfId="139" xr:uid="{00000000-0005-0000-0000-000086000000}"/>
    <cellStyle name="PrePop Currency (0)" xfId="140" xr:uid="{00000000-0005-0000-0000-000087000000}"/>
    <cellStyle name="PrePop Currency (2)" xfId="141" xr:uid="{00000000-0005-0000-0000-000088000000}"/>
    <cellStyle name="PrePop Units (0)" xfId="142" xr:uid="{00000000-0005-0000-0000-000089000000}"/>
    <cellStyle name="PrePop Units (1)" xfId="143" xr:uid="{00000000-0005-0000-0000-00008A000000}"/>
    <cellStyle name="PrePop Units (2)" xfId="144" xr:uid="{00000000-0005-0000-0000-00008B000000}"/>
    <cellStyle name="Price_Body" xfId="145" xr:uid="{00000000-0005-0000-0000-00008C000000}"/>
    <cellStyle name="Rubles" xfId="146" xr:uid="{00000000-0005-0000-0000-00008D000000}"/>
    <cellStyle name="stand_bord" xfId="147" xr:uid="{00000000-0005-0000-0000-00008E000000}"/>
    <cellStyle name="Style 1" xfId="148" xr:uid="{00000000-0005-0000-0000-00008F000000}"/>
    <cellStyle name="Text Indent A" xfId="149" xr:uid="{00000000-0005-0000-0000-000090000000}"/>
    <cellStyle name="Text Indent B" xfId="150" xr:uid="{00000000-0005-0000-0000-000091000000}"/>
    <cellStyle name="Text Indent C" xfId="151" xr:uid="{00000000-0005-0000-0000-000092000000}"/>
    <cellStyle name="Tickmark" xfId="152" xr:uid="{00000000-0005-0000-0000-000093000000}"/>
    <cellStyle name="Title" xfId="153" xr:uid="{00000000-0005-0000-0000-000094000000}"/>
    <cellStyle name="Total" xfId="154" xr:uid="{00000000-0005-0000-0000-000095000000}"/>
    <cellStyle name="Warning Text" xfId="155" xr:uid="{00000000-0005-0000-0000-000096000000}"/>
    <cellStyle name="Акцент1 2" xfId="156" xr:uid="{00000000-0005-0000-0000-000097000000}"/>
    <cellStyle name="Акцент2 2" xfId="157" xr:uid="{00000000-0005-0000-0000-000098000000}"/>
    <cellStyle name="Акцент3 2" xfId="158" xr:uid="{00000000-0005-0000-0000-000099000000}"/>
    <cellStyle name="Акцент4 2" xfId="159" xr:uid="{00000000-0005-0000-0000-00009A000000}"/>
    <cellStyle name="Акцент5 2" xfId="160" xr:uid="{00000000-0005-0000-0000-00009B000000}"/>
    <cellStyle name="Акцент6 2" xfId="161" xr:uid="{00000000-0005-0000-0000-00009C000000}"/>
    <cellStyle name="Беззащитный" xfId="162" xr:uid="{00000000-0005-0000-0000-00009D000000}"/>
    <cellStyle name="Ввод  2" xfId="163" xr:uid="{00000000-0005-0000-0000-00009E000000}"/>
    <cellStyle name="Вывод 2" xfId="164" xr:uid="{00000000-0005-0000-0000-00009F000000}"/>
    <cellStyle name="Вычисление 2" xfId="165" xr:uid="{00000000-0005-0000-0000-0000A0000000}"/>
    <cellStyle name="Гиперссылка" xfId="1" builtinId="8"/>
    <cellStyle name="Гиперссылка 2" xfId="166" xr:uid="{00000000-0005-0000-0000-0000A2000000}"/>
    <cellStyle name="Гиперссылка 3" xfId="167" xr:uid="{00000000-0005-0000-0000-0000A3000000}"/>
    <cellStyle name="Группа" xfId="168" xr:uid="{00000000-0005-0000-0000-0000A4000000}"/>
    <cellStyle name="Дата" xfId="169" xr:uid="{00000000-0005-0000-0000-0000A5000000}"/>
    <cellStyle name="Заголовок 1 2" xfId="170" xr:uid="{00000000-0005-0000-0000-0000A6000000}"/>
    <cellStyle name="Заголовок 2 2" xfId="171" xr:uid="{00000000-0005-0000-0000-0000A7000000}"/>
    <cellStyle name="Заголовок 3 2" xfId="172" xr:uid="{00000000-0005-0000-0000-0000A8000000}"/>
    <cellStyle name="Заголовок 4 2" xfId="173" xr:uid="{00000000-0005-0000-0000-0000A9000000}"/>
    <cellStyle name="Защитный" xfId="174" xr:uid="{00000000-0005-0000-0000-0000AA000000}"/>
    <cellStyle name="Звезды" xfId="175" xr:uid="{00000000-0005-0000-0000-0000AB000000}"/>
    <cellStyle name="Звезды 2" xfId="176" xr:uid="{00000000-0005-0000-0000-0000AC000000}"/>
    <cellStyle name="Итог 2" xfId="177" xr:uid="{00000000-0005-0000-0000-0000AD000000}"/>
    <cellStyle name="КАНДАГАЧ тел3-33-96" xfId="178" xr:uid="{00000000-0005-0000-0000-0000AE000000}"/>
    <cellStyle name="КАНДАГАЧ тел3-33-96 2" xfId="179" xr:uid="{00000000-0005-0000-0000-0000AF000000}"/>
    <cellStyle name="Контрольная ячейка 2" xfId="180" xr:uid="{00000000-0005-0000-0000-0000B0000000}"/>
    <cellStyle name="Название 2" xfId="181" xr:uid="{00000000-0005-0000-0000-0000B1000000}"/>
    <cellStyle name="Нейтральный 2" xfId="182" xr:uid="{00000000-0005-0000-0000-0000B2000000}"/>
    <cellStyle name="Обычный" xfId="0" builtinId="0"/>
    <cellStyle name="Обычный 10" xfId="183" xr:uid="{00000000-0005-0000-0000-0000B4000000}"/>
    <cellStyle name="Обычный 10 2" xfId="184" xr:uid="{00000000-0005-0000-0000-0000B5000000}"/>
    <cellStyle name="Обычный 11" xfId="185" xr:uid="{00000000-0005-0000-0000-0000B6000000}"/>
    <cellStyle name="Обычный 11 2" xfId="186" xr:uid="{00000000-0005-0000-0000-0000B7000000}"/>
    <cellStyle name="Обычный 12" xfId="187" xr:uid="{00000000-0005-0000-0000-0000B8000000}"/>
    <cellStyle name="Обычный 13" xfId="188" xr:uid="{00000000-0005-0000-0000-0000B9000000}"/>
    <cellStyle name="Обычный 14" xfId="189" xr:uid="{00000000-0005-0000-0000-0000BA000000}"/>
    <cellStyle name="Обычный 17" xfId="190" xr:uid="{00000000-0005-0000-0000-0000BB000000}"/>
    <cellStyle name="Обычный 2" xfId="191" xr:uid="{00000000-0005-0000-0000-0000BC000000}"/>
    <cellStyle name="Обычный 2 2" xfId="192" xr:uid="{00000000-0005-0000-0000-0000BD000000}"/>
    <cellStyle name="Обычный 3" xfId="193" xr:uid="{00000000-0005-0000-0000-0000BE000000}"/>
    <cellStyle name="Обычный 3 2" xfId="194" xr:uid="{00000000-0005-0000-0000-0000BF000000}"/>
    <cellStyle name="Обычный 3 2 2" xfId="195" xr:uid="{00000000-0005-0000-0000-0000C0000000}"/>
    <cellStyle name="Обычный 3 28" xfId="196" xr:uid="{00000000-0005-0000-0000-0000C1000000}"/>
    <cellStyle name="Обычный 3 3" xfId="197" xr:uid="{00000000-0005-0000-0000-0000C2000000}"/>
    <cellStyle name="Обычный 3 3 2" xfId="198" xr:uid="{00000000-0005-0000-0000-0000C3000000}"/>
    <cellStyle name="Обычный 3 4" xfId="199" xr:uid="{00000000-0005-0000-0000-0000C4000000}"/>
    <cellStyle name="Обычный 3 4 2" xfId="200" xr:uid="{00000000-0005-0000-0000-0000C5000000}"/>
    <cellStyle name="Обычный 3 5" xfId="201" xr:uid="{00000000-0005-0000-0000-0000C6000000}"/>
    <cellStyle name="Обычный 3 5 2" xfId="202" xr:uid="{00000000-0005-0000-0000-0000C7000000}"/>
    <cellStyle name="Обычный 3 6" xfId="203" xr:uid="{00000000-0005-0000-0000-0000C8000000}"/>
    <cellStyle name="Обычный 3 7" xfId="204" xr:uid="{00000000-0005-0000-0000-0000C9000000}"/>
    <cellStyle name="Обычный 3 8" xfId="205" xr:uid="{00000000-0005-0000-0000-0000CA000000}"/>
    <cellStyle name="Обычный 3 9" xfId="206" xr:uid="{00000000-0005-0000-0000-0000CB000000}"/>
    <cellStyle name="Обычный 4" xfId="207" xr:uid="{00000000-0005-0000-0000-0000CC000000}"/>
    <cellStyle name="Обычный 4 2" xfId="208" xr:uid="{00000000-0005-0000-0000-0000CD000000}"/>
    <cellStyle name="Обычный 4 3" xfId="209" xr:uid="{00000000-0005-0000-0000-0000CE000000}"/>
    <cellStyle name="Обычный 5" xfId="210" xr:uid="{00000000-0005-0000-0000-0000CF000000}"/>
    <cellStyle name="Обычный 5 10" xfId="211" xr:uid="{00000000-0005-0000-0000-0000D0000000}"/>
    <cellStyle name="Обычный 5 11" xfId="212" xr:uid="{00000000-0005-0000-0000-0000D1000000}"/>
    <cellStyle name="Обычный 5 2" xfId="213" xr:uid="{00000000-0005-0000-0000-0000D2000000}"/>
    <cellStyle name="Обычный 5 2 2" xfId="214" xr:uid="{00000000-0005-0000-0000-0000D3000000}"/>
    <cellStyle name="Обычный 5 3" xfId="215" xr:uid="{00000000-0005-0000-0000-0000D4000000}"/>
    <cellStyle name="Обычный 5 3 2" xfId="216" xr:uid="{00000000-0005-0000-0000-0000D5000000}"/>
    <cellStyle name="Обычный 5 4" xfId="217" xr:uid="{00000000-0005-0000-0000-0000D6000000}"/>
    <cellStyle name="Обычный 5 4 2" xfId="218" xr:uid="{00000000-0005-0000-0000-0000D7000000}"/>
    <cellStyle name="Обычный 5 5" xfId="219" xr:uid="{00000000-0005-0000-0000-0000D8000000}"/>
    <cellStyle name="Обычный 5 5 2" xfId="220" xr:uid="{00000000-0005-0000-0000-0000D9000000}"/>
    <cellStyle name="Обычный 5 6" xfId="221" xr:uid="{00000000-0005-0000-0000-0000DA000000}"/>
    <cellStyle name="Обычный 5 6 2" xfId="222" xr:uid="{00000000-0005-0000-0000-0000DB000000}"/>
    <cellStyle name="Обычный 5 7" xfId="223" xr:uid="{00000000-0005-0000-0000-0000DC000000}"/>
    <cellStyle name="Обычный 5 7 2" xfId="224" xr:uid="{00000000-0005-0000-0000-0000DD000000}"/>
    <cellStyle name="Обычный 5 8" xfId="225" xr:uid="{00000000-0005-0000-0000-0000DE000000}"/>
    <cellStyle name="Обычный 5 9" xfId="226" xr:uid="{00000000-0005-0000-0000-0000DF000000}"/>
    <cellStyle name="Обычный 6" xfId="227" xr:uid="{00000000-0005-0000-0000-0000E0000000}"/>
    <cellStyle name="Обычный 7" xfId="228" xr:uid="{00000000-0005-0000-0000-0000E1000000}"/>
    <cellStyle name="Обычный 8" xfId="229" xr:uid="{00000000-0005-0000-0000-0000E2000000}"/>
    <cellStyle name="Обычный 8 2" xfId="230" xr:uid="{00000000-0005-0000-0000-0000E3000000}"/>
    <cellStyle name="Обычный 9" xfId="231" xr:uid="{00000000-0005-0000-0000-0000E4000000}"/>
    <cellStyle name="Обычный 9 2" xfId="232" xr:uid="{00000000-0005-0000-0000-0000E5000000}"/>
    <cellStyle name="Обычный_ОСВ" xfId="4" xr:uid="{00000000-0005-0000-0000-0000E6000000}"/>
    <cellStyle name="Обычный_ф2" xfId="2" xr:uid="{00000000-0005-0000-0000-0000E7000000}"/>
    <cellStyle name="Обычный_Ф3" xfId="3" xr:uid="{00000000-0005-0000-0000-0000E8000000}"/>
    <cellStyle name="Плохой 2" xfId="233" xr:uid="{00000000-0005-0000-0000-0000E9000000}"/>
    <cellStyle name="Пояснение 2" xfId="234" xr:uid="{00000000-0005-0000-0000-0000EA000000}"/>
    <cellStyle name="Примечание 2" xfId="235" xr:uid="{00000000-0005-0000-0000-0000EB000000}"/>
    <cellStyle name="Процентный 2" xfId="236" xr:uid="{00000000-0005-0000-0000-0000EC000000}"/>
    <cellStyle name="Процентный 2 2" xfId="237" xr:uid="{00000000-0005-0000-0000-0000ED000000}"/>
    <cellStyle name="Процентный 2 2 3" xfId="238" xr:uid="{00000000-0005-0000-0000-0000EE000000}"/>
    <cellStyle name="Процентный 3" xfId="239" xr:uid="{00000000-0005-0000-0000-0000EF000000}"/>
    <cellStyle name="Связанная ячейка 2" xfId="240" xr:uid="{00000000-0005-0000-0000-0000F0000000}"/>
    <cellStyle name="Стиль 1" xfId="241" xr:uid="{00000000-0005-0000-0000-0000F1000000}"/>
    <cellStyle name="Стиль 2" xfId="242" xr:uid="{00000000-0005-0000-0000-0000F2000000}"/>
    <cellStyle name="Стиль 3" xfId="243" xr:uid="{00000000-0005-0000-0000-0000F3000000}"/>
    <cellStyle name="Стиль_названий" xfId="244" xr:uid="{00000000-0005-0000-0000-0000F4000000}"/>
    <cellStyle name="Текст предупреждения 2" xfId="245" xr:uid="{00000000-0005-0000-0000-0000F5000000}"/>
    <cellStyle name="Тысячи [0]" xfId="246" xr:uid="{00000000-0005-0000-0000-0000F6000000}"/>
    <cellStyle name="Тысячи_010SN05" xfId="247" xr:uid="{00000000-0005-0000-0000-0000F7000000}"/>
    <cellStyle name="Финансовый 10" xfId="248" xr:uid="{00000000-0005-0000-0000-0000F8000000}"/>
    <cellStyle name="Финансовый 15" xfId="249" xr:uid="{00000000-0005-0000-0000-0000F9000000}"/>
    <cellStyle name="Финансовый 16" xfId="250" xr:uid="{00000000-0005-0000-0000-0000FA000000}"/>
    <cellStyle name="Финансовый 17" xfId="251" xr:uid="{00000000-0005-0000-0000-0000FB000000}"/>
    <cellStyle name="Финансовый 18" xfId="252" xr:uid="{00000000-0005-0000-0000-0000FC000000}"/>
    <cellStyle name="Финансовый 19" xfId="253" xr:uid="{00000000-0005-0000-0000-0000FD000000}"/>
    <cellStyle name="Финансовый 2" xfId="254" xr:uid="{00000000-0005-0000-0000-0000FE000000}"/>
    <cellStyle name="Финансовый 2 2" xfId="255" xr:uid="{00000000-0005-0000-0000-0000FF000000}"/>
    <cellStyle name="Финансовый 20" xfId="256" xr:uid="{00000000-0005-0000-0000-000000010000}"/>
    <cellStyle name="Финансовый 21" xfId="257" xr:uid="{00000000-0005-0000-0000-000001010000}"/>
    <cellStyle name="Финансовый 3" xfId="258" xr:uid="{00000000-0005-0000-0000-000002010000}"/>
    <cellStyle name="Финансовый 3 2" xfId="259" xr:uid="{00000000-0005-0000-0000-000003010000}"/>
    <cellStyle name="Финансовый 4" xfId="260" xr:uid="{00000000-0005-0000-0000-000004010000}"/>
    <cellStyle name="Финансовый 4 2" xfId="261" xr:uid="{00000000-0005-0000-0000-000005010000}"/>
    <cellStyle name="Финансовый 5" xfId="262" xr:uid="{00000000-0005-0000-0000-000006010000}"/>
    <cellStyle name="Финансовый 5 2" xfId="263" xr:uid="{00000000-0005-0000-0000-000007010000}"/>
    <cellStyle name="Финансовый 6" xfId="264" xr:uid="{00000000-0005-0000-0000-000008010000}"/>
    <cellStyle name="Финансовый 7" xfId="265" xr:uid="{00000000-0005-0000-0000-000009010000}"/>
    <cellStyle name="Финансовый 8" xfId="266" xr:uid="{00000000-0005-0000-0000-00000A010000}"/>
    <cellStyle name="Финансовый 9" xfId="267" xr:uid="{00000000-0005-0000-0000-00000B010000}"/>
    <cellStyle name="Хороший 2" xfId="268" xr:uid="{00000000-0005-0000-0000-00000C010000}"/>
    <cellStyle name="Цена" xfId="269" xr:uid="{00000000-0005-0000-0000-00000D010000}"/>
    <cellStyle name="Цена 2" xfId="270" xr:uid="{00000000-0005-0000-0000-00000E010000}"/>
    <cellStyle name="Џђћ–…ќ’ќ›‰" xfId="271" xr:uid="{00000000-0005-0000-0000-00000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l:30820085.0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jl:30820087.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jl:30820085.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l:30820087.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jl:30820087.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jl:30820085.0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jl:30820087.0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jl:30820085.0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jl:30820087.0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9.bin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jl:30820085.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H109"/>
  <sheetViews>
    <sheetView view="pageBreakPreview" zoomScale="91" zoomScaleNormal="100" workbookViewId="0">
      <selection activeCell="F114" sqref="F114"/>
    </sheetView>
  </sheetViews>
  <sheetFormatPr defaultRowHeight="12.75"/>
  <cols>
    <col min="1" max="1" width="52.7109375" style="3" customWidth="1"/>
    <col min="2" max="2" width="9.140625" style="3"/>
    <col min="3" max="4" width="18.28515625" style="3" customWidth="1"/>
    <col min="5" max="5" width="10.28515625" style="3" bestFit="1" customWidth="1"/>
    <col min="6" max="6" width="9.140625" style="3"/>
    <col min="7" max="7" width="11.28515625" style="3" customWidth="1"/>
    <col min="8" max="8" width="10.28515625" style="3" bestFit="1" customWidth="1"/>
    <col min="9" max="16384" width="9.140625" style="3"/>
  </cols>
  <sheetData>
    <row r="1" spans="1:4">
      <c r="A1" s="1" t="s">
        <v>0</v>
      </c>
      <c r="B1" s="2"/>
      <c r="C1" s="2"/>
      <c r="D1" s="2" t="s">
        <v>1</v>
      </c>
    </row>
    <row r="2" spans="1:4">
      <c r="A2" s="1" t="s">
        <v>2</v>
      </c>
      <c r="B2" s="4"/>
      <c r="C2" s="4"/>
      <c r="D2" s="2" t="s">
        <v>3</v>
      </c>
    </row>
    <row r="3" spans="1:4">
      <c r="B3" s="2"/>
      <c r="C3" s="2"/>
      <c r="D3" s="2" t="s">
        <v>4</v>
      </c>
    </row>
    <row r="4" spans="1:4">
      <c r="A4" s="2"/>
      <c r="B4" s="2"/>
      <c r="C4" s="2"/>
      <c r="D4" s="2" t="s">
        <v>5</v>
      </c>
    </row>
    <row r="5" spans="1:4" ht="9" customHeight="1">
      <c r="A5" s="2"/>
      <c r="B5" s="2"/>
      <c r="C5" s="2"/>
      <c r="D5" s="2"/>
    </row>
    <row r="6" spans="1:4">
      <c r="A6" s="2"/>
      <c r="B6" s="2"/>
      <c r="C6" s="2"/>
      <c r="D6" s="2" t="s">
        <v>6</v>
      </c>
    </row>
    <row r="7" spans="1:4">
      <c r="A7" s="87"/>
      <c r="B7" s="88"/>
      <c r="C7" s="88"/>
      <c r="D7" s="88"/>
    </row>
    <row r="8" spans="1:4" ht="12.75" customHeight="1">
      <c r="A8" s="91" t="s">
        <v>7</v>
      </c>
      <c r="B8" s="90"/>
      <c r="C8" s="90"/>
      <c r="D8" s="90"/>
    </row>
    <row r="9" spans="1:4" s="5" customFormat="1" ht="12.75" customHeight="1">
      <c r="A9" s="91" t="s">
        <v>8</v>
      </c>
      <c r="B9" s="92"/>
      <c r="C9" s="92"/>
      <c r="D9" s="92"/>
    </row>
    <row r="10" spans="1:4" s="5" customFormat="1" ht="12.75" customHeight="1">
      <c r="A10" s="91" t="s">
        <v>9</v>
      </c>
      <c r="B10" s="92"/>
      <c r="C10" s="92"/>
      <c r="D10" s="92"/>
    </row>
    <row r="11" spans="1:4" s="5" customFormat="1" ht="25.5" customHeight="1">
      <c r="A11" s="91" t="s">
        <v>10</v>
      </c>
      <c r="B11" s="92"/>
      <c r="C11" s="92"/>
      <c r="D11" s="92"/>
    </row>
    <row r="12" spans="1:4" s="5" customFormat="1">
      <c r="A12" s="93" t="s">
        <v>11</v>
      </c>
      <c r="B12" s="93"/>
      <c r="C12" s="93"/>
      <c r="D12" s="93"/>
    </row>
    <row r="13" spans="1:4">
      <c r="A13" s="6"/>
    </row>
    <row r="14" spans="1:4">
      <c r="A14" s="85" t="s">
        <v>12</v>
      </c>
      <c r="B14" s="86"/>
      <c r="C14" s="86"/>
      <c r="D14" s="86"/>
    </row>
    <row r="15" spans="1:4" ht="9" customHeight="1">
      <c r="A15" s="6"/>
    </row>
    <row r="16" spans="1:4">
      <c r="A16" s="85" t="s">
        <v>13</v>
      </c>
      <c r="B16" s="86"/>
      <c r="C16" s="86"/>
      <c r="D16" s="86"/>
    </row>
    <row r="17" spans="1:4">
      <c r="A17" s="87" t="s">
        <v>501</v>
      </c>
      <c r="B17" s="88"/>
      <c r="C17" s="88"/>
      <c r="D17" s="88"/>
    </row>
    <row r="18" spans="1:4" ht="7.5" customHeight="1">
      <c r="A18" s="8"/>
    </row>
    <row r="19" spans="1:4" ht="13.5" thickBot="1">
      <c r="A19" s="89" t="s">
        <v>14</v>
      </c>
      <c r="B19" s="90"/>
      <c r="C19" s="90"/>
      <c r="D19" s="90"/>
    </row>
    <row r="20" spans="1:4" ht="26.25" thickBot="1">
      <c r="A20" s="10" t="s">
        <v>15</v>
      </c>
      <c r="B20" s="11" t="s">
        <v>16</v>
      </c>
      <c r="C20" s="11" t="s">
        <v>17</v>
      </c>
      <c r="D20" s="11" t="s">
        <v>18</v>
      </c>
    </row>
    <row r="21" spans="1:4" ht="13.5" thickBot="1">
      <c r="A21" s="12" t="s">
        <v>19</v>
      </c>
      <c r="B21" s="13"/>
      <c r="C21" s="14"/>
      <c r="D21" s="14"/>
    </row>
    <row r="22" spans="1:4" ht="13.5" thickBot="1">
      <c r="A22" s="12" t="s">
        <v>20</v>
      </c>
      <c r="B22" s="13" t="s">
        <v>21</v>
      </c>
      <c r="C22" s="14">
        <v>192603.04396000001</v>
      </c>
      <c r="D22" s="14">
        <v>884428.00660000008</v>
      </c>
    </row>
    <row r="23" spans="1:4" ht="26.25" thickBot="1">
      <c r="A23" s="15" t="s">
        <v>22</v>
      </c>
      <c r="B23" s="13" t="s">
        <v>23</v>
      </c>
      <c r="C23" s="14"/>
      <c r="D23" s="14"/>
    </row>
    <row r="24" spans="1:4" ht="26.25" thickBot="1">
      <c r="A24" s="15" t="s">
        <v>24</v>
      </c>
      <c r="B24" s="13" t="s">
        <v>25</v>
      </c>
      <c r="C24" s="14"/>
      <c r="D24" s="14"/>
    </row>
    <row r="25" spans="1:4" ht="26.25" thickBot="1">
      <c r="A25" s="15" t="s">
        <v>26</v>
      </c>
      <c r="B25" s="13" t="s">
        <v>27</v>
      </c>
      <c r="C25" s="14"/>
      <c r="D25" s="14"/>
    </row>
    <row r="26" spans="1:4" ht="13.5" thickBot="1">
      <c r="A26" s="15" t="s">
        <v>28</v>
      </c>
      <c r="B26" s="13" t="s">
        <v>29</v>
      </c>
      <c r="C26" s="14"/>
      <c r="D26" s="14"/>
    </row>
    <row r="27" spans="1:4" ht="13.5" thickBot="1">
      <c r="A27" s="12" t="s">
        <v>30</v>
      </c>
      <c r="B27" s="13" t="s">
        <v>31</v>
      </c>
      <c r="C27" s="14"/>
      <c r="D27" s="14"/>
    </row>
    <row r="28" spans="1:4" ht="26.25" thickBot="1">
      <c r="A28" s="12" t="s">
        <v>32</v>
      </c>
      <c r="B28" s="13" t="s">
        <v>33</v>
      </c>
      <c r="C28" s="14">
        <v>10053691.225200001</v>
      </c>
      <c r="D28" s="14">
        <v>9925668.4864999987</v>
      </c>
    </row>
    <row r="29" spans="1:4" ht="13.5" thickBot="1">
      <c r="A29" s="12" t="s">
        <v>34</v>
      </c>
      <c r="B29" s="13" t="s">
        <v>35</v>
      </c>
      <c r="C29" s="14"/>
      <c r="D29" s="14"/>
    </row>
    <row r="30" spans="1:4" ht="13.5" thickBot="1">
      <c r="A30" s="12" t="s">
        <v>36</v>
      </c>
      <c r="B30" s="13" t="s">
        <v>37</v>
      </c>
      <c r="C30" s="14">
        <v>860200.06927999994</v>
      </c>
      <c r="D30" s="14">
        <v>1290112.9366400002</v>
      </c>
    </row>
    <row r="31" spans="1:4" ht="13.5" thickBot="1">
      <c r="A31" s="12" t="s">
        <v>38</v>
      </c>
      <c r="B31" s="16" t="s">
        <v>39</v>
      </c>
      <c r="C31" s="14">
        <v>278411.01373000001</v>
      </c>
      <c r="D31" s="14">
        <v>265996.52380999998</v>
      </c>
    </row>
    <row r="32" spans="1:4" ht="13.5" thickBot="1">
      <c r="A32" s="12" t="s">
        <v>40</v>
      </c>
      <c r="B32" s="16" t="s">
        <v>41</v>
      </c>
      <c r="C32" s="14">
        <v>46624.751950000005</v>
      </c>
      <c r="D32" s="14">
        <v>33355.344600000004</v>
      </c>
    </row>
    <row r="33" spans="1:4" ht="13.5" thickBot="1">
      <c r="A33" s="12" t="s">
        <v>42</v>
      </c>
      <c r="B33" s="16" t="s">
        <v>43</v>
      </c>
      <c r="C33" s="14"/>
      <c r="D33" s="14"/>
    </row>
    <row r="34" spans="1:4" ht="13.5" thickBot="1">
      <c r="A34" s="12" t="s">
        <v>44</v>
      </c>
      <c r="B34" s="16" t="s">
        <v>45</v>
      </c>
      <c r="C34" s="14">
        <v>3651626.9915299998</v>
      </c>
      <c r="D34" s="14">
        <v>3169635.18517</v>
      </c>
    </row>
    <row r="35" spans="1:4" ht="13.5" thickBot="1">
      <c r="A35" s="17" t="s">
        <v>46</v>
      </c>
      <c r="B35" s="18">
        <v>100</v>
      </c>
      <c r="C35" s="19">
        <f>SUM(C22:C34)</f>
        <v>15083157.09565</v>
      </c>
      <c r="D35" s="19">
        <v>15569196.483319998</v>
      </c>
    </row>
    <row r="36" spans="1:4" ht="26.25" thickBot="1">
      <c r="A36" s="12" t="s">
        <v>47</v>
      </c>
      <c r="B36" s="13">
        <v>101</v>
      </c>
      <c r="C36" s="14"/>
      <c r="D36" s="14"/>
    </row>
    <row r="37" spans="1:4" ht="13.5" thickBot="1">
      <c r="A37" s="12" t="s">
        <v>48</v>
      </c>
      <c r="B37" s="13"/>
      <c r="C37" s="14"/>
      <c r="D37" s="14"/>
    </row>
    <row r="38" spans="1:4" ht="26.25" thickBot="1">
      <c r="A38" s="12" t="s">
        <v>49</v>
      </c>
      <c r="B38" s="13">
        <v>110</v>
      </c>
      <c r="C38" s="14"/>
      <c r="D38" s="14"/>
    </row>
    <row r="39" spans="1:4" ht="26.25" thickBot="1">
      <c r="A39" s="12" t="s">
        <v>50</v>
      </c>
      <c r="B39" s="13">
        <v>111</v>
      </c>
      <c r="C39" s="14"/>
      <c r="D39" s="14"/>
    </row>
    <row r="40" spans="1:4" ht="26.25" thickBot="1">
      <c r="A40" s="12" t="s">
        <v>51</v>
      </c>
      <c r="B40" s="13">
        <v>112</v>
      </c>
      <c r="C40" s="14"/>
      <c r="D40" s="14"/>
    </row>
    <row r="41" spans="1:4" ht="13.5" thickBot="1">
      <c r="A41" s="12" t="s">
        <v>52</v>
      </c>
      <c r="B41" s="13">
        <v>113</v>
      </c>
      <c r="C41" s="14"/>
      <c r="D41" s="14"/>
    </row>
    <row r="42" spans="1:4" ht="13.5" thickBot="1">
      <c r="A42" s="12" t="s">
        <v>53</v>
      </c>
      <c r="B42" s="13">
        <v>114</v>
      </c>
      <c r="C42" s="14"/>
      <c r="D42" s="14"/>
    </row>
    <row r="43" spans="1:4" ht="13.5" thickBot="1">
      <c r="A43" s="12" t="s">
        <v>54</v>
      </c>
      <c r="B43" s="13">
        <v>115</v>
      </c>
      <c r="C43" s="14"/>
      <c r="D43" s="14"/>
    </row>
    <row r="44" spans="1:4" ht="13.5" thickBot="1">
      <c r="A44" s="12" t="s">
        <v>55</v>
      </c>
      <c r="B44" s="13">
        <v>116</v>
      </c>
      <c r="C44" s="14"/>
      <c r="D44" s="14"/>
    </row>
    <row r="45" spans="1:4" ht="13.5" thickBot="1">
      <c r="A45" s="12" t="s">
        <v>56</v>
      </c>
      <c r="B45" s="13">
        <v>117</v>
      </c>
      <c r="C45" s="14"/>
      <c r="D45" s="14"/>
    </row>
    <row r="46" spans="1:4" ht="14.25" customHeight="1" thickBot="1">
      <c r="A46" s="12" t="s">
        <v>57</v>
      </c>
      <c r="B46" s="13">
        <v>118</v>
      </c>
      <c r="C46" s="14"/>
      <c r="D46" s="14"/>
    </row>
    <row r="47" spans="1:4" ht="13.5" thickBot="1">
      <c r="A47" s="12" t="s">
        <v>58</v>
      </c>
      <c r="B47" s="13">
        <v>119</v>
      </c>
      <c r="C47" s="14"/>
      <c r="D47" s="14"/>
    </row>
    <row r="48" spans="1:4" ht="13.5" thickBot="1">
      <c r="A48" s="12" t="s">
        <v>59</v>
      </c>
      <c r="B48" s="13">
        <v>120</v>
      </c>
      <c r="C48" s="14"/>
      <c r="D48" s="14"/>
    </row>
    <row r="49" spans="1:5" ht="13.5" thickBot="1">
      <c r="A49" s="12" t="s">
        <v>60</v>
      </c>
      <c r="B49" s="13">
        <v>121</v>
      </c>
      <c r="C49" s="14">
        <v>920830.58387000009</v>
      </c>
      <c r="D49" s="14">
        <v>982076.7920299999</v>
      </c>
    </row>
    <row r="50" spans="1:5" ht="13.5" thickBot="1">
      <c r="A50" s="12" t="s">
        <v>61</v>
      </c>
      <c r="B50" s="13">
        <v>122</v>
      </c>
      <c r="C50" s="14">
        <v>283587.16333000001</v>
      </c>
      <c r="D50" s="14">
        <v>310064.10230999999</v>
      </c>
    </row>
    <row r="51" spans="1:5" ht="13.5" thickBot="1">
      <c r="A51" s="12" t="s">
        <v>42</v>
      </c>
      <c r="B51" s="13">
        <v>123</v>
      </c>
      <c r="C51" s="14"/>
      <c r="D51" s="14"/>
    </row>
    <row r="52" spans="1:5" ht="13.5" thickBot="1">
      <c r="A52" s="12" t="s">
        <v>62</v>
      </c>
      <c r="B52" s="13">
        <v>124</v>
      </c>
      <c r="C52" s="14"/>
      <c r="D52" s="14"/>
    </row>
    <row r="53" spans="1:5" ht="13.5" thickBot="1">
      <c r="A53" s="12" t="s">
        <v>63</v>
      </c>
      <c r="B53" s="13">
        <v>125</v>
      </c>
      <c r="C53" s="14">
        <v>3326.77295</v>
      </c>
      <c r="D53" s="14">
        <v>4916.3983699999999</v>
      </c>
    </row>
    <row r="54" spans="1:5" ht="13.5" thickBot="1">
      <c r="A54" s="12" t="s">
        <v>64</v>
      </c>
      <c r="B54" s="13">
        <v>126</v>
      </c>
      <c r="C54" s="14">
        <v>227359.63316999999</v>
      </c>
      <c r="D54" s="14">
        <v>192950.87055000002</v>
      </c>
    </row>
    <row r="55" spans="1:5" ht="13.5" thickBot="1">
      <c r="A55" s="12" t="s">
        <v>65</v>
      </c>
      <c r="B55" s="13">
        <v>127</v>
      </c>
      <c r="C55" s="14">
        <v>0</v>
      </c>
      <c r="D55" s="14">
        <v>599480.19152999995</v>
      </c>
    </row>
    <row r="56" spans="1:5" ht="13.5" thickBot="1">
      <c r="A56" s="17" t="s">
        <v>66</v>
      </c>
      <c r="B56" s="18">
        <v>200</v>
      </c>
      <c r="C56" s="19">
        <f>SUM(C38:C55)</f>
        <v>1435104.15332</v>
      </c>
      <c r="D56" s="19">
        <v>2089488.35479</v>
      </c>
    </row>
    <row r="57" spans="1:5" ht="13.5" thickBot="1">
      <c r="A57" s="20" t="s">
        <v>67</v>
      </c>
      <c r="B57" s="11"/>
      <c r="C57" s="21">
        <f>C35+C56+C36</f>
        <v>16518261.24897</v>
      </c>
      <c r="D57" s="21">
        <v>17658684.838109996</v>
      </c>
      <c r="E57" s="22"/>
    </row>
    <row r="58" spans="1:5" ht="26.25" thickBot="1">
      <c r="A58" s="20" t="s">
        <v>68</v>
      </c>
      <c r="B58" s="11" t="s">
        <v>16</v>
      </c>
      <c r="C58" s="11" t="s">
        <v>17</v>
      </c>
      <c r="D58" s="11" t="s">
        <v>18</v>
      </c>
    </row>
    <row r="59" spans="1:5" ht="13.5" thickBot="1">
      <c r="A59" s="12" t="s">
        <v>69</v>
      </c>
      <c r="B59" s="13"/>
      <c r="C59" s="14"/>
      <c r="D59" s="14"/>
    </row>
    <row r="60" spans="1:5" ht="26.25" thickBot="1">
      <c r="A60" s="12" t="s">
        <v>70</v>
      </c>
      <c r="B60" s="13">
        <v>210</v>
      </c>
      <c r="C60" s="14">
        <v>3500000</v>
      </c>
      <c r="D60" s="14">
        <v>1300379.1666600001</v>
      </c>
    </row>
    <row r="61" spans="1:5" ht="26.25" thickBot="1">
      <c r="A61" s="12" t="s">
        <v>71</v>
      </c>
      <c r="B61" s="13">
        <v>211</v>
      </c>
      <c r="C61" s="14"/>
      <c r="D61" s="14"/>
    </row>
    <row r="62" spans="1:5" ht="13.5" thickBot="1">
      <c r="A62" s="12" t="s">
        <v>28</v>
      </c>
      <c r="B62" s="13">
        <v>212</v>
      </c>
      <c r="C62" s="14"/>
      <c r="D62" s="14"/>
    </row>
    <row r="63" spans="1:5" ht="13.5" thickBot="1">
      <c r="A63" s="12" t="s">
        <v>72</v>
      </c>
      <c r="B63" s="13">
        <v>213</v>
      </c>
      <c r="C63" s="14"/>
      <c r="D63" s="14"/>
    </row>
    <row r="64" spans="1:5" ht="15" customHeight="1" thickBot="1">
      <c r="A64" s="12" t="s">
        <v>73</v>
      </c>
      <c r="B64" s="13">
        <v>214</v>
      </c>
      <c r="C64" s="14">
        <v>22376262.478999998</v>
      </c>
      <c r="D64" s="14">
        <v>20862972.944500003</v>
      </c>
    </row>
    <row r="65" spans="1:8" ht="13.5" thickBot="1">
      <c r="A65" s="12" t="s">
        <v>74</v>
      </c>
      <c r="B65" s="13">
        <v>215</v>
      </c>
      <c r="C65" s="14">
        <v>126042.5843</v>
      </c>
      <c r="D65" s="14">
        <v>112816.10809000001</v>
      </c>
      <c r="G65" s="22">
        <f>D65-C65</f>
        <v>-13226.476209999993</v>
      </c>
      <c r="H65" s="22"/>
    </row>
    <row r="66" spans="1:8" ht="13.5" thickBot="1">
      <c r="A66" s="12" t="s">
        <v>75</v>
      </c>
      <c r="B66" s="13">
        <v>216</v>
      </c>
      <c r="C66" s="14"/>
      <c r="D66" s="14"/>
    </row>
    <row r="67" spans="1:8" ht="13.5" thickBot="1">
      <c r="A67" s="12" t="s">
        <v>76</v>
      </c>
      <c r="B67" s="13">
        <v>217</v>
      </c>
      <c r="C67" s="14">
        <v>99145.741999999998</v>
      </c>
      <c r="D67" s="14">
        <v>85874.221999999994</v>
      </c>
      <c r="G67" s="22">
        <f>D67-C67</f>
        <v>-13271.520000000004</v>
      </c>
      <c r="H67" s="22"/>
    </row>
    <row r="68" spans="1:8" ht="13.5" thickBot="1">
      <c r="A68" s="12" t="s">
        <v>77</v>
      </c>
      <c r="B68" s="13">
        <v>218</v>
      </c>
      <c r="C68" s="14">
        <v>91554.643629999991</v>
      </c>
      <c r="D68" s="14">
        <v>192345.01183</v>
      </c>
    </row>
    <row r="69" spans="1:8" ht="13.5" thickBot="1">
      <c r="A69" s="12" t="s">
        <v>78</v>
      </c>
      <c r="B69" s="13">
        <v>219</v>
      </c>
      <c r="C69" s="14"/>
      <c r="D69" s="14"/>
    </row>
    <row r="70" spans="1:8" ht="13.5" thickBot="1">
      <c r="A70" s="12" t="s">
        <v>79</v>
      </c>
      <c r="B70" s="13">
        <v>220</v>
      </c>
      <c r="C70" s="14"/>
      <c r="D70" s="14"/>
    </row>
    <row r="71" spans="1:8" ht="13.5" thickBot="1">
      <c r="A71" s="12" t="s">
        <v>80</v>
      </c>
      <c r="B71" s="13">
        <v>221</v>
      </c>
      <c r="C71" s="14"/>
      <c r="D71" s="14"/>
    </row>
    <row r="72" spans="1:8" ht="13.5" thickBot="1">
      <c r="A72" s="12" t="s">
        <v>81</v>
      </c>
      <c r="B72" s="13">
        <v>222</v>
      </c>
      <c r="C72" s="14">
        <v>1342002.9379199999</v>
      </c>
      <c r="D72" s="14">
        <v>1446281.9723500002</v>
      </c>
      <c r="G72" s="22">
        <f>D72-C72</f>
        <v>104279.03443000023</v>
      </c>
      <c r="H72" s="22"/>
    </row>
    <row r="73" spans="1:8" ht="26.25" thickBot="1">
      <c r="A73" s="17" t="s">
        <v>82</v>
      </c>
      <c r="B73" s="18">
        <v>300</v>
      </c>
      <c r="C73" s="19">
        <f>SUM(C60:C72)</f>
        <v>27535008.386849999</v>
      </c>
      <c r="D73" s="19">
        <v>24000669.42543</v>
      </c>
      <c r="G73" s="22">
        <f>SUM(G65:G72)</f>
        <v>77781.038220000235</v>
      </c>
      <c r="H73" s="22"/>
    </row>
    <row r="74" spans="1:8" ht="26.25" thickBot="1">
      <c r="A74" s="12" t="s">
        <v>83</v>
      </c>
      <c r="B74" s="13">
        <v>301</v>
      </c>
      <c r="C74" s="14"/>
      <c r="D74" s="14"/>
    </row>
    <row r="75" spans="1:8" ht="13.5" thickBot="1">
      <c r="A75" s="12" t="s">
        <v>84</v>
      </c>
      <c r="B75" s="13"/>
      <c r="C75" s="14"/>
      <c r="D75" s="14"/>
    </row>
    <row r="76" spans="1:8" ht="26.25" thickBot="1">
      <c r="A76" s="12" t="s">
        <v>85</v>
      </c>
      <c r="B76" s="13">
        <v>310</v>
      </c>
      <c r="C76" s="14"/>
      <c r="D76" s="14"/>
    </row>
    <row r="77" spans="1:8" ht="26.25" thickBot="1">
      <c r="A77" s="12" t="s">
        <v>86</v>
      </c>
      <c r="B77" s="13">
        <v>311</v>
      </c>
      <c r="C77" s="14"/>
      <c r="D77" s="14"/>
    </row>
    <row r="78" spans="1:8" ht="13.5" thickBot="1">
      <c r="A78" s="12" t="s">
        <v>52</v>
      </c>
      <c r="B78" s="13">
        <v>312</v>
      </c>
      <c r="C78" s="14"/>
      <c r="D78" s="14"/>
    </row>
    <row r="79" spans="1:8" ht="13.5" thickBot="1">
      <c r="A79" s="12" t="s">
        <v>87</v>
      </c>
      <c r="B79" s="13">
        <v>313</v>
      </c>
      <c r="C79" s="14"/>
      <c r="D79" s="14"/>
    </row>
    <row r="80" spans="1:8" ht="26.25" thickBot="1">
      <c r="A80" s="12" t="s">
        <v>88</v>
      </c>
      <c r="B80" s="13">
        <v>314</v>
      </c>
      <c r="C80" s="14"/>
      <c r="D80" s="14"/>
    </row>
    <row r="81" spans="1:4" ht="13.5" thickBot="1">
      <c r="A81" s="12" t="s">
        <v>89</v>
      </c>
      <c r="B81" s="13">
        <v>315</v>
      </c>
      <c r="C81" s="14"/>
      <c r="D81" s="14"/>
    </row>
    <row r="82" spans="1:4" ht="13.5" thickBot="1">
      <c r="A82" s="12" t="s">
        <v>90</v>
      </c>
      <c r="B82" s="13">
        <v>316</v>
      </c>
      <c r="C82" s="14"/>
      <c r="D82" s="14"/>
    </row>
    <row r="83" spans="1:4" ht="13.5" thickBot="1">
      <c r="A83" s="12" t="s">
        <v>76</v>
      </c>
      <c r="B83" s="13">
        <v>317</v>
      </c>
      <c r="C83" s="14"/>
      <c r="D83" s="14"/>
    </row>
    <row r="84" spans="1:4" ht="13.5" thickBot="1">
      <c r="A84" s="12" t="s">
        <v>91</v>
      </c>
      <c r="B84" s="13">
        <v>318</v>
      </c>
      <c r="C84" s="14">
        <v>217451.07399999999</v>
      </c>
      <c r="D84" s="14">
        <v>146353.158</v>
      </c>
    </row>
    <row r="85" spans="1:4" ht="13.5" thickBot="1">
      <c r="A85" s="12" t="s">
        <v>92</v>
      </c>
      <c r="B85" s="13">
        <v>319</v>
      </c>
      <c r="C85" s="14"/>
      <c r="D85" s="14"/>
    </row>
    <row r="86" spans="1:4" ht="13.5" thickBot="1">
      <c r="A86" s="12" t="s">
        <v>79</v>
      </c>
      <c r="B86" s="13">
        <v>320</v>
      </c>
      <c r="C86" s="14"/>
      <c r="D86" s="14"/>
    </row>
    <row r="87" spans="1:4" ht="13.5" thickBot="1">
      <c r="A87" s="12" t="s">
        <v>93</v>
      </c>
      <c r="B87" s="13">
        <v>321</v>
      </c>
      <c r="C87" s="14">
        <v>27217.843949999999</v>
      </c>
      <c r="D87" s="14">
        <v>23947.194390000001</v>
      </c>
    </row>
    <row r="88" spans="1:4" ht="26.25" thickBot="1">
      <c r="A88" s="17" t="s">
        <v>94</v>
      </c>
      <c r="B88" s="18">
        <v>400</v>
      </c>
      <c r="C88" s="19">
        <f>SUM(C76:C87)</f>
        <v>244668.91795</v>
      </c>
      <c r="D88" s="19">
        <v>170300.35238999999</v>
      </c>
    </row>
    <row r="89" spans="1:4" ht="13.5" thickBot="1">
      <c r="A89" s="12" t="s">
        <v>95</v>
      </c>
      <c r="B89" s="13"/>
      <c r="C89" s="14"/>
      <c r="D89" s="14"/>
    </row>
    <row r="90" spans="1:4" ht="13.5" thickBot="1">
      <c r="A90" s="12" t="s">
        <v>96</v>
      </c>
      <c r="B90" s="13">
        <v>410</v>
      </c>
      <c r="C90" s="14">
        <v>136003</v>
      </c>
      <c r="D90" s="14">
        <v>136003</v>
      </c>
    </row>
    <row r="91" spans="1:4" ht="13.5" thickBot="1">
      <c r="A91" s="12" t="s">
        <v>97</v>
      </c>
      <c r="B91" s="13">
        <v>411</v>
      </c>
      <c r="C91" s="14"/>
      <c r="D91" s="14"/>
    </row>
    <row r="92" spans="1:4" ht="13.5" thickBot="1">
      <c r="A92" s="12" t="s">
        <v>98</v>
      </c>
      <c r="B92" s="13">
        <v>412</v>
      </c>
      <c r="C92" s="14"/>
      <c r="D92" s="14"/>
    </row>
    <row r="93" spans="1:4" ht="13.5" thickBot="1">
      <c r="A93" s="12" t="s">
        <v>99</v>
      </c>
      <c r="B93" s="13">
        <v>413</v>
      </c>
      <c r="C93" s="14"/>
      <c r="D93" s="14"/>
    </row>
    <row r="94" spans="1:4" ht="13.5" thickBot="1">
      <c r="A94" s="12" t="s">
        <v>100</v>
      </c>
      <c r="B94" s="13">
        <v>414</v>
      </c>
      <c r="C94" s="14">
        <v>-11397419.05583</v>
      </c>
      <c r="D94" s="14">
        <v>-6648287.9397099996</v>
      </c>
    </row>
    <row r="95" spans="1:4" ht="13.5" thickBot="1">
      <c r="A95" s="12" t="s">
        <v>101</v>
      </c>
      <c r="B95" s="13">
        <v>415</v>
      </c>
      <c r="C95" s="14"/>
      <c r="D95" s="14"/>
    </row>
    <row r="96" spans="1:4" ht="26.25" thickBot="1">
      <c r="A96" s="17" t="s">
        <v>102</v>
      </c>
      <c r="B96" s="18">
        <v>420</v>
      </c>
      <c r="C96" s="19">
        <f>SUM(C90:C94)</f>
        <v>-11261416.05583</v>
      </c>
      <c r="D96" s="19">
        <v>-6512284.9397099996</v>
      </c>
    </row>
    <row r="97" spans="1:4" ht="13.5" thickBot="1">
      <c r="A97" s="12" t="s">
        <v>103</v>
      </c>
      <c r="B97" s="13">
        <v>421</v>
      </c>
      <c r="C97" s="14"/>
      <c r="D97" s="14"/>
    </row>
    <row r="98" spans="1:4" ht="13.5" thickBot="1">
      <c r="A98" s="17" t="s">
        <v>104</v>
      </c>
      <c r="B98" s="18">
        <v>500</v>
      </c>
      <c r="C98" s="19">
        <f>C96+C97</f>
        <v>-11261416.05583</v>
      </c>
      <c r="D98" s="19">
        <v>-6512284.9397099996</v>
      </c>
    </row>
    <row r="99" spans="1:4" ht="13.5" thickBot="1">
      <c r="A99" s="17" t="s">
        <v>105</v>
      </c>
      <c r="B99" s="18"/>
      <c r="C99" s="19">
        <f>C73+C88+C98</f>
        <v>16518261.24897</v>
      </c>
      <c r="D99" s="19">
        <v>17658684.83811</v>
      </c>
    </row>
    <row r="100" spans="1:4">
      <c r="A100" s="23"/>
      <c r="C100" s="24">
        <f>C57-C99</f>
        <v>0</v>
      </c>
      <c r="D100" s="24">
        <v>0</v>
      </c>
    </row>
    <row r="101" spans="1:4">
      <c r="A101" s="23"/>
      <c r="C101" s="22"/>
    </row>
    <row r="102" spans="1:4">
      <c r="A102" s="25" t="s">
        <v>106</v>
      </c>
      <c r="B102" s="79"/>
      <c r="C102" s="79"/>
    </row>
    <row r="103" spans="1:4" s="27" customFormat="1" ht="11.25">
      <c r="A103" s="26" t="s">
        <v>107</v>
      </c>
      <c r="B103" s="84" t="s">
        <v>108</v>
      </c>
      <c r="C103" s="84"/>
      <c r="D103" s="28"/>
    </row>
    <row r="104" spans="1:4">
      <c r="A104" s="23"/>
      <c r="D104" s="22"/>
    </row>
    <row r="105" spans="1:4">
      <c r="A105" s="25" t="s">
        <v>109</v>
      </c>
      <c r="B105" s="79"/>
      <c r="C105" s="79"/>
    </row>
    <row r="106" spans="1:4" s="27" customFormat="1" ht="11.25">
      <c r="A106" s="26" t="s">
        <v>110</v>
      </c>
      <c r="B106" s="84" t="s">
        <v>111</v>
      </c>
      <c r="C106" s="84"/>
    </row>
    <row r="107" spans="1:4">
      <c r="A107" s="23"/>
    </row>
    <row r="108" spans="1:4">
      <c r="A108" s="23" t="s">
        <v>112</v>
      </c>
    </row>
    <row r="109" spans="1:4">
      <c r="A109" s="23"/>
    </row>
  </sheetData>
  <mergeCells count="12">
    <mergeCell ref="A12:D12"/>
    <mergeCell ref="A7:D7"/>
    <mergeCell ref="A8:D8"/>
    <mergeCell ref="A9:D9"/>
    <mergeCell ref="A10:D10"/>
    <mergeCell ref="A11:D11"/>
    <mergeCell ref="B103:C103"/>
    <mergeCell ref="B106:C106"/>
    <mergeCell ref="A14:D14"/>
    <mergeCell ref="A16:D16"/>
    <mergeCell ref="A17:D17"/>
    <mergeCell ref="A19:D19"/>
  </mergeCells>
  <hyperlinks>
    <hyperlink ref="D2" r:id="rId1" display="jl:30820085.0" xr:uid="{00000000-0004-0000-0000-000000000000}"/>
  </hyperlinks>
  <pageMargins left="0.59055118110236227" right="0.39370078740157483" top="0.39370078740157483" bottom="0.19685039370078741" header="0.51181102362204722" footer="0.51181102362204722"/>
  <pageSetup paperSize="9" scale="96" fitToHeight="0" orientation="portrait" horizontalDpi="4294967295" verticalDpi="4294967295" r:id="rId2"/>
  <headerFooter alignWithMargins="0"/>
  <rowBreaks count="1" manualBreakCount="1">
    <brk id="55" max="3" man="1"/>
  </rowBreaks>
  <customProperties>
    <customPr name="_pios_id" r:id="rId3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98"/>
  <sheetViews>
    <sheetView tabSelected="1" view="pageBreakPreview" zoomScaleNormal="100" zoomScaleSheetLayoutView="100" workbookViewId="0">
      <selection activeCell="I12" sqref="I12"/>
    </sheetView>
  </sheetViews>
  <sheetFormatPr defaultRowHeight="12.75"/>
  <cols>
    <col min="1" max="1" width="50.85546875" style="42" customWidth="1"/>
    <col min="2" max="2" width="9.140625" style="42"/>
    <col min="3" max="6" width="14.5703125" style="42" customWidth="1"/>
    <col min="7" max="7" width="18" style="42" customWidth="1"/>
    <col min="8" max="8" width="14.5703125" style="42" customWidth="1"/>
    <col min="9" max="9" width="17.140625" style="42" customWidth="1"/>
    <col min="10" max="10" width="14.5703125" style="42" customWidth="1"/>
    <col min="11" max="11" width="16.85546875" style="42" customWidth="1"/>
    <col min="12" max="12" width="20" style="42" bestFit="1" customWidth="1"/>
    <col min="13" max="16384" width="9.140625" style="42"/>
  </cols>
  <sheetData>
    <row r="1" spans="1:9" s="55" customFormat="1">
      <c r="A1" s="69"/>
      <c r="B1" s="69"/>
      <c r="C1" s="69"/>
      <c r="D1" s="69"/>
      <c r="E1" s="69"/>
      <c r="F1" s="69"/>
      <c r="G1" s="69"/>
      <c r="H1" s="69"/>
      <c r="I1" s="69" t="s">
        <v>356</v>
      </c>
    </row>
    <row r="2" spans="1:9" s="55" customFormat="1">
      <c r="A2" s="70"/>
      <c r="B2" s="70"/>
      <c r="C2" s="70"/>
      <c r="D2" s="70"/>
      <c r="E2" s="70"/>
      <c r="F2" s="70"/>
      <c r="G2" s="70"/>
      <c r="H2" s="71"/>
      <c r="I2" s="71" t="s">
        <v>357</v>
      </c>
    </row>
    <row r="3" spans="1:9" s="55" customFormat="1">
      <c r="A3" s="9"/>
      <c r="B3" s="9"/>
      <c r="C3" s="9"/>
      <c r="D3" s="9"/>
      <c r="E3" s="9"/>
      <c r="F3" s="9"/>
      <c r="G3" s="9"/>
      <c r="H3" s="9"/>
      <c r="I3" s="9" t="s">
        <v>358</v>
      </c>
    </row>
    <row r="4" spans="1:9" s="55" customFormat="1">
      <c r="A4" s="9"/>
      <c r="B4" s="9"/>
      <c r="C4" s="9"/>
      <c r="D4" s="9"/>
      <c r="E4" s="9"/>
      <c r="F4" s="9"/>
      <c r="G4" s="9"/>
      <c r="H4" s="9"/>
      <c r="I4" s="9" t="s">
        <v>451</v>
      </c>
    </row>
    <row r="5" spans="1:9" s="55" customFormat="1">
      <c r="A5" s="9"/>
      <c r="B5" s="9"/>
      <c r="C5" s="9"/>
      <c r="D5" s="9"/>
      <c r="E5" s="9"/>
      <c r="F5" s="9"/>
      <c r="G5" s="9"/>
      <c r="H5" s="9"/>
      <c r="I5" s="9" t="s">
        <v>668</v>
      </c>
    </row>
    <row r="6" spans="1:9" s="55" customFormat="1">
      <c r="A6" s="9"/>
      <c r="B6" s="9"/>
      <c r="C6" s="9"/>
      <c r="D6" s="9"/>
      <c r="E6" s="9"/>
      <c r="F6" s="9"/>
      <c r="G6" s="9"/>
      <c r="H6" s="9"/>
      <c r="I6" s="9"/>
    </row>
    <row r="7" spans="1:9" s="55" customFormat="1">
      <c r="A7" s="91" t="s">
        <v>669</v>
      </c>
      <c r="B7" s="90"/>
      <c r="C7" s="90"/>
      <c r="D7" s="90"/>
      <c r="E7" s="3"/>
      <c r="F7" s="3"/>
      <c r="G7" s="3"/>
      <c r="H7" s="3"/>
      <c r="I7" s="3"/>
    </row>
    <row r="8" spans="1:9" s="57" customFormat="1">
      <c r="A8" s="91" t="s">
        <v>454</v>
      </c>
      <c r="B8" s="92"/>
      <c r="C8" s="92"/>
      <c r="D8" s="92"/>
      <c r="E8" s="5"/>
      <c r="F8" s="5"/>
      <c r="G8" s="5"/>
      <c r="H8" s="5"/>
      <c r="I8" s="5"/>
    </row>
    <row r="9" spans="1:9" s="57" customFormat="1">
      <c r="A9" s="91" t="s">
        <v>670</v>
      </c>
      <c r="B9" s="92"/>
      <c r="C9" s="92"/>
      <c r="D9" s="92"/>
      <c r="E9" s="5"/>
      <c r="F9" s="5"/>
      <c r="G9" s="5"/>
      <c r="H9" s="5"/>
      <c r="I9" s="5"/>
    </row>
    <row r="10" spans="1:9" s="57" customFormat="1">
      <c r="A10" s="106" t="s">
        <v>573</v>
      </c>
      <c r="B10" s="92"/>
      <c r="C10" s="92"/>
      <c r="D10" s="92"/>
      <c r="E10" s="5"/>
      <c r="F10" s="5"/>
      <c r="G10" s="5"/>
      <c r="H10" s="5"/>
      <c r="I10" s="5"/>
    </row>
    <row r="11" spans="1:9" s="57" customFormat="1">
      <c r="A11" s="93" t="s">
        <v>574</v>
      </c>
      <c r="B11" s="93"/>
      <c r="C11" s="93"/>
      <c r="D11" s="93"/>
      <c r="E11" s="5"/>
      <c r="F11" s="5"/>
      <c r="G11" s="5"/>
      <c r="H11" s="5"/>
      <c r="I11" s="5"/>
    </row>
    <row r="12" spans="1:9" s="55" customFormat="1">
      <c r="A12" s="9"/>
      <c r="B12" s="9"/>
      <c r="C12" s="9"/>
      <c r="D12" s="9"/>
      <c r="E12" s="3"/>
      <c r="F12" s="3"/>
      <c r="G12" s="3"/>
      <c r="H12" s="3"/>
      <c r="I12" s="3"/>
    </row>
    <row r="13" spans="1:9" s="55" customFormat="1">
      <c r="A13" s="9"/>
      <c r="B13" s="9"/>
      <c r="C13" s="9"/>
      <c r="D13" s="3"/>
      <c r="E13" s="3"/>
      <c r="F13" s="3"/>
      <c r="G13" s="3"/>
      <c r="H13" s="3"/>
      <c r="I13" s="9" t="s">
        <v>360</v>
      </c>
    </row>
    <row r="14" spans="1:9" s="55" customFormat="1">
      <c r="A14" s="9"/>
      <c r="B14" s="3"/>
      <c r="C14" s="3"/>
      <c r="D14" s="3"/>
      <c r="E14" s="3"/>
      <c r="F14" s="3"/>
      <c r="G14" s="3"/>
      <c r="H14" s="3"/>
      <c r="I14" s="3"/>
    </row>
    <row r="15" spans="1:9" s="55" customFormat="1">
      <c r="A15" s="100" t="s">
        <v>507</v>
      </c>
      <c r="B15" s="119"/>
      <c r="C15" s="119"/>
      <c r="D15" s="119"/>
      <c r="E15" s="119"/>
      <c r="F15" s="119"/>
      <c r="G15" s="119"/>
      <c r="H15" s="119"/>
      <c r="I15" s="119"/>
    </row>
    <row r="16" spans="1:9" s="55" customFormat="1">
      <c r="A16" s="23"/>
      <c r="B16" s="3"/>
      <c r="C16" s="3"/>
      <c r="D16" s="3"/>
      <c r="E16" s="3"/>
      <c r="F16" s="3"/>
      <c r="G16" s="3"/>
      <c r="H16" s="3"/>
      <c r="I16" s="3"/>
    </row>
    <row r="17" spans="1:12" s="55" customFormat="1">
      <c r="A17" s="85" t="s">
        <v>617</v>
      </c>
      <c r="B17" s="119"/>
      <c r="C17" s="119"/>
      <c r="D17" s="119"/>
      <c r="E17" s="119"/>
      <c r="F17" s="119"/>
      <c r="G17" s="119"/>
      <c r="H17" s="119"/>
      <c r="I17" s="119"/>
    </row>
    <row r="18" spans="1:12" s="55" customFormat="1">
      <c r="A18" s="87" t="s">
        <v>509</v>
      </c>
      <c r="B18" s="87"/>
      <c r="C18" s="87"/>
      <c r="D18" s="87"/>
      <c r="E18" s="87"/>
      <c r="F18" s="87"/>
      <c r="G18" s="87"/>
      <c r="H18" s="87"/>
      <c r="I18" s="87"/>
    </row>
    <row r="19" spans="1:12">
      <c r="A19" s="8"/>
      <c r="B19" s="3"/>
      <c r="C19" s="3"/>
      <c r="D19" s="3"/>
      <c r="E19" s="3"/>
      <c r="F19" s="3"/>
      <c r="G19" s="3"/>
      <c r="H19" s="3"/>
      <c r="I19" s="3"/>
    </row>
    <row r="20" spans="1:12">
      <c r="A20" s="89" t="s">
        <v>367</v>
      </c>
      <c r="B20" s="119"/>
      <c r="C20" s="119"/>
      <c r="D20" s="119"/>
      <c r="E20" s="119"/>
      <c r="F20" s="119"/>
      <c r="G20" s="119"/>
      <c r="H20" s="119"/>
      <c r="I20" s="119"/>
    </row>
    <row r="21" spans="1:12" ht="13.5" thickBot="1">
      <c r="A21" s="9"/>
      <c r="B21" s="3"/>
      <c r="C21" s="3"/>
      <c r="D21" s="3"/>
      <c r="E21" s="3"/>
      <c r="F21" s="3"/>
      <c r="G21" s="3"/>
      <c r="H21" s="3"/>
      <c r="I21" s="3"/>
    </row>
    <row r="22" spans="1:12" ht="13.5" customHeight="1" thickBot="1">
      <c r="A22" s="120" t="s">
        <v>618</v>
      </c>
      <c r="B22" s="122" t="s">
        <v>369</v>
      </c>
      <c r="C22" s="123" t="s">
        <v>619</v>
      </c>
      <c r="D22" s="124"/>
      <c r="E22" s="124"/>
      <c r="F22" s="124"/>
      <c r="G22" s="125"/>
      <c r="H22" s="122" t="s">
        <v>620</v>
      </c>
      <c r="I22" s="122" t="s">
        <v>621</v>
      </c>
    </row>
    <row r="23" spans="1:12" ht="60.75" customHeight="1" thickBot="1">
      <c r="A23" s="121"/>
      <c r="B23" s="121"/>
      <c r="C23" s="77" t="s">
        <v>437</v>
      </c>
      <c r="D23" s="77" t="s">
        <v>438</v>
      </c>
      <c r="E23" s="77" t="s">
        <v>622</v>
      </c>
      <c r="F23" s="77" t="s">
        <v>623</v>
      </c>
      <c r="G23" s="77" t="s">
        <v>624</v>
      </c>
      <c r="H23" s="121"/>
      <c r="I23" s="121"/>
    </row>
    <row r="24" spans="1:12" ht="19.5" customHeight="1" thickBot="1">
      <c r="A24" s="12" t="s">
        <v>625</v>
      </c>
      <c r="B24" s="13" t="s">
        <v>21</v>
      </c>
      <c r="C24" s="14">
        <v>136003</v>
      </c>
      <c r="D24" s="14">
        <v>0</v>
      </c>
      <c r="E24" s="14">
        <v>0</v>
      </c>
      <c r="F24" s="14">
        <v>0</v>
      </c>
      <c r="G24" s="14">
        <v>-4906331.277449958</v>
      </c>
      <c r="H24" s="14">
        <v>0</v>
      </c>
      <c r="I24" s="14">
        <v>-4770328.277449958</v>
      </c>
      <c r="K24" s="49"/>
      <c r="L24" s="50"/>
    </row>
    <row r="25" spans="1:12" ht="13.5" thickBot="1">
      <c r="A25" s="12" t="s">
        <v>626</v>
      </c>
      <c r="B25" s="13" t="s">
        <v>23</v>
      </c>
      <c r="C25" s="14"/>
      <c r="D25" s="14"/>
      <c r="E25" s="14"/>
      <c r="F25" s="14"/>
      <c r="G25" s="14"/>
      <c r="H25" s="14"/>
      <c r="I25" s="14">
        <v>0</v>
      </c>
      <c r="K25" s="53"/>
      <c r="L25" s="54"/>
    </row>
    <row r="26" spans="1:12" ht="13.5" thickBot="1">
      <c r="A26" s="12" t="s">
        <v>627</v>
      </c>
      <c r="B26" s="13">
        <v>100</v>
      </c>
      <c r="C26" s="14">
        <v>136003</v>
      </c>
      <c r="D26" s="14">
        <v>0</v>
      </c>
      <c r="E26" s="14">
        <v>0</v>
      </c>
      <c r="F26" s="14">
        <v>0</v>
      </c>
      <c r="G26" s="14">
        <v>-4906331.277449958</v>
      </c>
      <c r="H26" s="14">
        <v>0</v>
      </c>
      <c r="I26" s="14">
        <v>-4770328.277449958</v>
      </c>
    </row>
    <row r="27" spans="1:12" ht="13.5" thickBot="1">
      <c r="A27" s="15" t="s">
        <v>628</v>
      </c>
      <c r="B27" s="45">
        <v>200</v>
      </c>
      <c r="C27" s="52">
        <v>0</v>
      </c>
      <c r="D27" s="52">
        <v>0</v>
      </c>
      <c r="E27" s="52">
        <v>0</v>
      </c>
      <c r="F27" s="52">
        <v>0</v>
      </c>
      <c r="G27" s="52">
        <v>-1741956.6622599892</v>
      </c>
      <c r="H27" s="52">
        <v>0</v>
      </c>
      <c r="I27" s="52">
        <v>-1741956.6622599892</v>
      </c>
    </row>
    <row r="28" spans="1:12" ht="13.5" thickBot="1">
      <c r="A28" s="15" t="s">
        <v>629</v>
      </c>
      <c r="B28" s="45">
        <v>210</v>
      </c>
      <c r="C28" s="52"/>
      <c r="D28" s="52"/>
      <c r="E28" s="52"/>
      <c r="F28" s="52"/>
      <c r="G28" s="52">
        <v>-1741956.6622599892</v>
      </c>
      <c r="H28" s="52"/>
      <c r="I28" s="52">
        <v>-1741956.6622599892</v>
      </c>
    </row>
    <row r="29" spans="1:12" ht="25.5" customHeight="1" thickBot="1">
      <c r="A29" s="15" t="s">
        <v>630</v>
      </c>
      <c r="B29" s="45">
        <v>220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</row>
    <row r="30" spans="1:12" ht="13.5" thickBot="1">
      <c r="A30" s="15" t="s">
        <v>479</v>
      </c>
      <c r="B30" s="45"/>
      <c r="C30" s="52"/>
      <c r="D30" s="52"/>
      <c r="E30" s="52"/>
      <c r="F30" s="52"/>
      <c r="G30" s="52"/>
      <c r="H30" s="52"/>
      <c r="I30" s="52">
        <v>0</v>
      </c>
      <c r="K30" s="50"/>
    </row>
    <row r="31" spans="1:12" ht="39" thickBot="1">
      <c r="A31" s="15" t="s">
        <v>631</v>
      </c>
      <c r="B31" s="45">
        <v>221</v>
      </c>
      <c r="C31" s="52"/>
      <c r="D31" s="52"/>
      <c r="E31" s="52"/>
      <c r="F31" s="52"/>
      <c r="G31" s="52"/>
      <c r="H31" s="52"/>
      <c r="I31" s="52"/>
      <c r="K31" s="50"/>
    </row>
    <row r="32" spans="1:12" ht="39" thickBot="1">
      <c r="A32" s="15" t="s">
        <v>632</v>
      </c>
      <c r="B32" s="45">
        <v>222</v>
      </c>
      <c r="C32" s="52"/>
      <c r="D32" s="52"/>
      <c r="E32" s="52"/>
      <c r="F32" s="52"/>
      <c r="G32" s="52"/>
      <c r="H32" s="52"/>
      <c r="I32" s="52"/>
      <c r="K32" s="50"/>
    </row>
    <row r="33" spans="1:9" ht="26.25" thickBot="1">
      <c r="A33" s="15" t="s">
        <v>633</v>
      </c>
      <c r="B33" s="45">
        <v>223</v>
      </c>
      <c r="C33" s="52"/>
      <c r="D33" s="52"/>
      <c r="E33" s="52"/>
      <c r="F33" s="52"/>
      <c r="G33" s="52"/>
      <c r="H33" s="52"/>
      <c r="I33" s="52">
        <v>0</v>
      </c>
    </row>
    <row r="34" spans="1:9" ht="39" thickBot="1">
      <c r="A34" s="15" t="s">
        <v>634</v>
      </c>
      <c r="B34" s="45">
        <v>224</v>
      </c>
      <c r="C34" s="52"/>
      <c r="D34" s="52"/>
      <c r="E34" s="52"/>
      <c r="F34" s="52"/>
      <c r="G34" s="52"/>
      <c r="H34" s="52"/>
      <c r="I34" s="52"/>
    </row>
    <row r="35" spans="1:9" ht="26.25" thickBot="1">
      <c r="A35" s="15" t="s">
        <v>491</v>
      </c>
      <c r="B35" s="45">
        <v>225</v>
      </c>
      <c r="C35" s="52"/>
      <c r="D35" s="52"/>
      <c r="E35" s="52"/>
      <c r="F35" s="52"/>
      <c r="G35" s="52"/>
      <c r="H35" s="52"/>
      <c r="I35" s="52"/>
    </row>
    <row r="36" spans="1:9" ht="26.25" thickBot="1">
      <c r="A36" s="15" t="s">
        <v>635</v>
      </c>
      <c r="B36" s="45">
        <v>226</v>
      </c>
      <c r="C36" s="52"/>
      <c r="D36" s="52"/>
      <c r="E36" s="52"/>
      <c r="F36" s="52"/>
      <c r="G36" s="52"/>
      <c r="H36" s="52"/>
      <c r="I36" s="52"/>
    </row>
    <row r="37" spans="1:9" ht="13.5" thickBot="1">
      <c r="A37" s="15" t="s">
        <v>636</v>
      </c>
      <c r="B37" s="45">
        <v>227</v>
      </c>
      <c r="C37" s="52"/>
      <c r="D37" s="52"/>
      <c r="E37" s="52"/>
      <c r="F37" s="52"/>
      <c r="G37" s="52"/>
      <c r="H37" s="52"/>
      <c r="I37" s="52"/>
    </row>
    <row r="38" spans="1:9" ht="13.5" thickBot="1">
      <c r="A38" s="15" t="s">
        <v>637</v>
      </c>
      <c r="B38" s="45">
        <v>228</v>
      </c>
      <c r="C38" s="52"/>
      <c r="D38" s="52"/>
      <c r="E38" s="52"/>
      <c r="F38" s="52"/>
      <c r="G38" s="52"/>
      <c r="H38" s="52"/>
      <c r="I38" s="52"/>
    </row>
    <row r="39" spans="1:9" ht="26.25" thickBot="1">
      <c r="A39" s="15" t="s">
        <v>484</v>
      </c>
      <c r="B39" s="45">
        <v>229</v>
      </c>
      <c r="C39" s="52"/>
      <c r="D39" s="52"/>
      <c r="E39" s="52"/>
      <c r="F39" s="52"/>
      <c r="G39" s="52"/>
      <c r="H39" s="52"/>
      <c r="I39" s="52"/>
    </row>
    <row r="40" spans="1:9" ht="26.25" thickBot="1">
      <c r="A40" s="15" t="s">
        <v>638</v>
      </c>
      <c r="B40" s="45">
        <v>300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</row>
    <row r="41" spans="1:9" ht="13.5" thickBot="1">
      <c r="A41" s="15" t="s">
        <v>479</v>
      </c>
      <c r="B41" s="45"/>
      <c r="C41" s="52"/>
      <c r="D41" s="52"/>
      <c r="E41" s="52"/>
      <c r="F41" s="52"/>
      <c r="G41" s="52"/>
      <c r="H41" s="52"/>
      <c r="I41" s="52">
        <v>0</v>
      </c>
    </row>
    <row r="42" spans="1:9" ht="13.5" thickBot="1">
      <c r="A42" s="15" t="s">
        <v>639</v>
      </c>
      <c r="B42" s="45">
        <v>310</v>
      </c>
      <c r="C42" s="52"/>
      <c r="D42" s="52"/>
      <c r="E42" s="52"/>
      <c r="F42" s="52"/>
      <c r="G42" s="52"/>
      <c r="H42" s="52"/>
      <c r="I42" s="52">
        <v>0</v>
      </c>
    </row>
    <row r="43" spans="1:9" ht="13.5" thickBot="1">
      <c r="A43" s="15" t="s">
        <v>479</v>
      </c>
      <c r="B43" s="45"/>
      <c r="C43" s="52"/>
      <c r="D43" s="52"/>
      <c r="E43" s="52"/>
      <c r="F43" s="52"/>
      <c r="G43" s="52"/>
      <c r="H43" s="52"/>
      <c r="I43" s="52">
        <v>0</v>
      </c>
    </row>
    <row r="44" spans="1:9" ht="13.5" thickBot="1">
      <c r="A44" s="15" t="s">
        <v>640</v>
      </c>
      <c r="B44" s="45"/>
      <c r="C44" s="52"/>
      <c r="D44" s="52"/>
      <c r="E44" s="52"/>
      <c r="F44" s="52"/>
      <c r="G44" s="52"/>
      <c r="H44" s="52"/>
      <c r="I44" s="52">
        <v>0</v>
      </c>
    </row>
    <row r="45" spans="1:9" ht="26.25" thickBot="1">
      <c r="A45" s="15" t="s">
        <v>641</v>
      </c>
      <c r="B45" s="45"/>
      <c r="C45" s="52"/>
      <c r="D45" s="52"/>
      <c r="E45" s="52"/>
      <c r="F45" s="52"/>
      <c r="G45" s="52"/>
      <c r="H45" s="52"/>
      <c r="I45" s="52">
        <v>0</v>
      </c>
    </row>
    <row r="46" spans="1:9" ht="26.25" thickBot="1">
      <c r="A46" s="15" t="s">
        <v>642</v>
      </c>
      <c r="B46" s="45"/>
      <c r="C46" s="52"/>
      <c r="D46" s="52"/>
      <c r="E46" s="52"/>
      <c r="F46" s="52"/>
      <c r="G46" s="52"/>
      <c r="H46" s="52"/>
      <c r="I46" s="52">
        <v>0</v>
      </c>
    </row>
    <row r="47" spans="1:9" ht="13.5" thickBot="1">
      <c r="A47" s="15" t="s">
        <v>643</v>
      </c>
      <c r="B47" s="45">
        <v>311</v>
      </c>
      <c r="C47" s="52"/>
      <c r="D47" s="52"/>
      <c r="E47" s="52"/>
      <c r="F47" s="52"/>
      <c r="G47" s="52"/>
      <c r="H47" s="52"/>
      <c r="I47" s="52">
        <v>0</v>
      </c>
    </row>
    <row r="48" spans="1:9" ht="13.5" thickBot="1">
      <c r="A48" s="15" t="s">
        <v>644</v>
      </c>
      <c r="B48" s="45">
        <v>312</v>
      </c>
      <c r="C48" s="52"/>
      <c r="D48" s="52"/>
      <c r="E48" s="52"/>
      <c r="F48" s="52"/>
      <c r="G48" s="52"/>
      <c r="H48" s="52"/>
      <c r="I48" s="52">
        <v>0</v>
      </c>
    </row>
    <row r="49" spans="1:9" ht="26.25" thickBot="1">
      <c r="A49" s="15" t="s">
        <v>645</v>
      </c>
      <c r="B49" s="45">
        <v>313</v>
      </c>
      <c r="C49" s="52"/>
      <c r="D49" s="52"/>
      <c r="E49" s="52"/>
      <c r="F49" s="52"/>
      <c r="G49" s="52"/>
      <c r="H49" s="52"/>
      <c r="I49" s="52">
        <v>0</v>
      </c>
    </row>
    <row r="50" spans="1:9" ht="26.25" thickBot="1">
      <c r="A50" s="15" t="s">
        <v>646</v>
      </c>
      <c r="B50" s="45">
        <v>314</v>
      </c>
      <c r="C50" s="52"/>
      <c r="D50" s="52"/>
      <c r="E50" s="52"/>
      <c r="F50" s="52"/>
      <c r="G50" s="52"/>
      <c r="H50" s="52"/>
      <c r="I50" s="52">
        <v>0</v>
      </c>
    </row>
    <row r="51" spans="1:9" ht="13.5" thickBot="1">
      <c r="A51" s="15" t="s">
        <v>647</v>
      </c>
      <c r="B51" s="45">
        <v>315</v>
      </c>
      <c r="C51" s="52"/>
      <c r="D51" s="52"/>
      <c r="E51" s="52"/>
      <c r="F51" s="52"/>
      <c r="G51" s="52"/>
      <c r="H51" s="52"/>
      <c r="I51" s="52">
        <v>0</v>
      </c>
    </row>
    <row r="52" spans="1:9" ht="13.5" thickBot="1">
      <c r="A52" s="15" t="s">
        <v>648</v>
      </c>
      <c r="B52" s="45">
        <v>316</v>
      </c>
      <c r="C52" s="52"/>
      <c r="D52" s="52"/>
      <c r="E52" s="52"/>
      <c r="F52" s="52"/>
      <c r="G52" s="52"/>
      <c r="H52" s="52"/>
      <c r="I52" s="52">
        <v>0</v>
      </c>
    </row>
    <row r="53" spans="1:9" ht="13.5" thickBot="1">
      <c r="A53" s="15" t="s">
        <v>649</v>
      </c>
      <c r="B53" s="45">
        <v>317</v>
      </c>
      <c r="C53" s="52"/>
      <c r="D53" s="52"/>
      <c r="E53" s="52"/>
      <c r="F53" s="52"/>
      <c r="G53" s="52"/>
      <c r="H53" s="52"/>
      <c r="I53" s="52">
        <v>0</v>
      </c>
    </row>
    <row r="54" spans="1:9" ht="26.25" thickBot="1">
      <c r="A54" s="15" t="s">
        <v>650</v>
      </c>
      <c r="B54" s="45">
        <v>318</v>
      </c>
      <c r="C54" s="52"/>
      <c r="D54" s="52"/>
      <c r="E54" s="52"/>
      <c r="F54" s="52"/>
      <c r="G54" s="52"/>
      <c r="H54" s="52"/>
      <c r="I54" s="52">
        <v>0</v>
      </c>
    </row>
    <row r="55" spans="1:9" ht="13.5" thickBot="1">
      <c r="A55" s="15" t="s">
        <v>651</v>
      </c>
      <c r="B55" s="45">
        <v>319</v>
      </c>
      <c r="C55" s="52"/>
      <c r="D55" s="52"/>
      <c r="E55" s="52"/>
      <c r="F55" s="52"/>
      <c r="G55" s="52"/>
      <c r="H55" s="52"/>
      <c r="I55" s="52">
        <v>0</v>
      </c>
    </row>
    <row r="56" spans="1:9" ht="26.25" thickBot="1">
      <c r="A56" s="46" t="s">
        <v>652</v>
      </c>
      <c r="B56" s="47">
        <v>400</v>
      </c>
      <c r="C56" s="48">
        <v>136003</v>
      </c>
      <c r="D56" s="48">
        <v>0</v>
      </c>
      <c r="E56" s="48">
        <v>0</v>
      </c>
      <c r="F56" s="48">
        <v>0</v>
      </c>
      <c r="G56" s="48">
        <v>-6648287.9397099474</v>
      </c>
      <c r="H56" s="48">
        <v>0</v>
      </c>
      <c r="I56" s="48">
        <v>-6512284.9397099474</v>
      </c>
    </row>
    <row r="57" spans="1:9" ht="13.5" thickBot="1">
      <c r="A57" s="15" t="s">
        <v>626</v>
      </c>
      <c r="B57" s="45">
        <v>401</v>
      </c>
      <c r="C57" s="52"/>
      <c r="D57" s="52"/>
      <c r="E57" s="52"/>
      <c r="F57" s="52"/>
      <c r="G57" s="52"/>
      <c r="H57" s="52"/>
      <c r="I57" s="52">
        <v>0</v>
      </c>
    </row>
    <row r="58" spans="1:9" ht="13.5" thickBot="1">
      <c r="A58" s="15" t="s">
        <v>653</v>
      </c>
      <c r="B58" s="45">
        <v>500</v>
      </c>
      <c r="C58" s="52">
        <v>136003</v>
      </c>
      <c r="D58" s="52">
        <v>0</v>
      </c>
      <c r="E58" s="52">
        <v>0</v>
      </c>
      <c r="F58" s="52">
        <v>0</v>
      </c>
      <c r="G58" s="52">
        <v>-6648287.9397099474</v>
      </c>
      <c r="H58" s="52">
        <v>0</v>
      </c>
      <c r="I58" s="52">
        <v>-6512284.9397099474</v>
      </c>
    </row>
    <row r="59" spans="1:9" ht="13.5" thickBot="1">
      <c r="A59" s="15" t="s">
        <v>654</v>
      </c>
      <c r="B59" s="45">
        <v>600</v>
      </c>
      <c r="C59" s="52">
        <v>0</v>
      </c>
      <c r="D59" s="52">
        <v>0</v>
      </c>
      <c r="E59" s="52">
        <v>0</v>
      </c>
      <c r="F59" s="52">
        <v>0</v>
      </c>
      <c r="G59" s="52">
        <v>-4749131.1161199901</v>
      </c>
      <c r="H59" s="52">
        <v>0</v>
      </c>
      <c r="I59" s="52">
        <v>-4749131.1161199901</v>
      </c>
    </row>
    <row r="60" spans="1:9" ht="13.5" thickBot="1">
      <c r="A60" s="15" t="s">
        <v>655</v>
      </c>
      <c r="B60" s="45">
        <v>610</v>
      </c>
      <c r="C60" s="52"/>
      <c r="D60" s="52"/>
      <c r="E60" s="52"/>
      <c r="F60" s="52"/>
      <c r="G60" s="52">
        <v>-4749131.1161199901</v>
      </c>
      <c r="H60" s="52"/>
      <c r="I60" s="52">
        <v>-4749131.1161199901</v>
      </c>
    </row>
    <row r="61" spans="1:9" ht="26.25" thickBot="1">
      <c r="A61" s="15" t="s">
        <v>656</v>
      </c>
      <c r="B61" s="45">
        <v>620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</row>
    <row r="62" spans="1:9" ht="13.5" thickBot="1">
      <c r="A62" s="15" t="s">
        <v>479</v>
      </c>
      <c r="B62" s="45"/>
      <c r="C62" s="52"/>
      <c r="D62" s="52"/>
      <c r="E62" s="52"/>
      <c r="F62" s="52"/>
      <c r="G62" s="52"/>
      <c r="H62" s="52"/>
      <c r="I62" s="52">
        <v>0</v>
      </c>
    </row>
    <row r="63" spans="1:9" ht="39" thickBot="1">
      <c r="A63" s="15" t="s">
        <v>631</v>
      </c>
      <c r="B63" s="45">
        <v>621</v>
      </c>
      <c r="C63" s="52"/>
      <c r="D63" s="52"/>
      <c r="E63" s="52"/>
      <c r="F63" s="52"/>
      <c r="G63" s="52"/>
      <c r="H63" s="52"/>
      <c r="I63" s="52"/>
    </row>
    <row r="64" spans="1:9" ht="39" thickBot="1">
      <c r="A64" s="15" t="s">
        <v>632</v>
      </c>
      <c r="B64" s="45">
        <v>622</v>
      </c>
      <c r="C64" s="52"/>
      <c r="D64" s="52"/>
      <c r="E64" s="52"/>
      <c r="F64" s="52"/>
      <c r="G64" s="52"/>
      <c r="H64" s="52"/>
      <c r="I64" s="52">
        <v>0</v>
      </c>
    </row>
    <row r="65" spans="1:9" ht="26.25" thickBot="1">
      <c r="A65" s="15" t="s">
        <v>657</v>
      </c>
      <c r="B65" s="45">
        <v>623</v>
      </c>
      <c r="C65" s="52"/>
      <c r="D65" s="52"/>
      <c r="E65" s="52"/>
      <c r="F65" s="52"/>
      <c r="G65" s="52"/>
      <c r="H65" s="52"/>
      <c r="I65" s="52">
        <v>0</v>
      </c>
    </row>
    <row r="66" spans="1:9" ht="39" thickBot="1">
      <c r="A66" s="15" t="s">
        <v>634</v>
      </c>
      <c r="B66" s="45">
        <v>624</v>
      </c>
      <c r="C66" s="52"/>
      <c r="D66" s="52"/>
      <c r="E66" s="52"/>
      <c r="F66" s="52"/>
      <c r="G66" s="52"/>
      <c r="H66" s="52"/>
      <c r="I66" s="52">
        <v>0</v>
      </c>
    </row>
    <row r="67" spans="1:9" ht="26.25" thickBot="1">
      <c r="A67" s="15" t="s">
        <v>491</v>
      </c>
      <c r="B67" s="45">
        <v>625</v>
      </c>
      <c r="C67" s="52"/>
      <c r="D67" s="52"/>
      <c r="E67" s="52"/>
      <c r="F67" s="52"/>
      <c r="G67" s="52"/>
      <c r="H67" s="52"/>
      <c r="I67" s="52">
        <v>0</v>
      </c>
    </row>
    <row r="68" spans="1:9" ht="26.25" thickBot="1">
      <c r="A68" s="15" t="s">
        <v>658</v>
      </c>
      <c r="B68" s="45">
        <v>626</v>
      </c>
      <c r="C68" s="52"/>
      <c r="D68" s="52"/>
      <c r="E68" s="52"/>
      <c r="F68" s="52"/>
      <c r="G68" s="52"/>
      <c r="H68" s="52"/>
      <c r="I68" s="52">
        <v>0</v>
      </c>
    </row>
    <row r="69" spans="1:9" ht="26.25" thickBot="1">
      <c r="A69" s="15" t="s">
        <v>659</v>
      </c>
      <c r="B69" s="45">
        <v>627</v>
      </c>
      <c r="C69" s="52"/>
      <c r="D69" s="52"/>
      <c r="E69" s="52"/>
      <c r="F69" s="52"/>
      <c r="G69" s="52"/>
      <c r="H69" s="52"/>
      <c r="I69" s="52">
        <v>0</v>
      </c>
    </row>
    <row r="70" spans="1:9" ht="13.5" thickBot="1">
      <c r="A70" s="15" t="s">
        <v>637</v>
      </c>
      <c r="B70" s="45">
        <v>628</v>
      </c>
      <c r="C70" s="52"/>
      <c r="D70" s="52"/>
      <c r="E70" s="52"/>
      <c r="F70" s="52"/>
      <c r="G70" s="52"/>
      <c r="H70" s="52"/>
      <c r="I70" s="52"/>
    </row>
    <row r="71" spans="1:9" ht="26.25" thickBot="1">
      <c r="A71" s="15" t="s">
        <v>660</v>
      </c>
      <c r="B71" s="45">
        <v>629</v>
      </c>
      <c r="C71" s="52"/>
      <c r="D71" s="52"/>
      <c r="E71" s="52"/>
      <c r="F71" s="52"/>
      <c r="G71" s="52"/>
      <c r="H71" s="52"/>
      <c r="I71" s="52">
        <v>0</v>
      </c>
    </row>
    <row r="72" spans="1:9" ht="26.25" thickBot="1">
      <c r="A72" s="15" t="s">
        <v>661</v>
      </c>
      <c r="B72" s="45">
        <v>700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</row>
    <row r="73" spans="1:9" ht="13.5" thickBot="1">
      <c r="A73" s="15" t="s">
        <v>479</v>
      </c>
      <c r="B73" s="45"/>
      <c r="C73" s="52"/>
      <c r="D73" s="52"/>
      <c r="E73" s="52"/>
      <c r="F73" s="52"/>
      <c r="G73" s="52"/>
      <c r="H73" s="52"/>
      <c r="I73" s="52">
        <v>0</v>
      </c>
    </row>
    <row r="74" spans="1:9" ht="13.5" thickBot="1">
      <c r="A74" s="15" t="s">
        <v>662</v>
      </c>
      <c r="B74" s="45">
        <v>710</v>
      </c>
      <c r="C74" s="52"/>
      <c r="D74" s="52"/>
      <c r="E74" s="52"/>
      <c r="F74" s="52"/>
      <c r="G74" s="52"/>
      <c r="H74" s="52"/>
      <c r="I74" s="52">
        <v>0</v>
      </c>
    </row>
    <row r="75" spans="1:9" ht="13.5" thickBot="1">
      <c r="A75" s="15" t="s">
        <v>479</v>
      </c>
      <c r="B75" s="45"/>
      <c r="C75" s="52"/>
      <c r="D75" s="52"/>
      <c r="E75" s="52"/>
      <c r="F75" s="52"/>
      <c r="G75" s="52"/>
      <c r="H75" s="52"/>
      <c r="I75" s="52">
        <v>0</v>
      </c>
    </row>
    <row r="76" spans="1:9" ht="13.5" thickBot="1">
      <c r="A76" s="15" t="s">
        <v>640</v>
      </c>
      <c r="B76" s="45"/>
      <c r="C76" s="52"/>
      <c r="D76" s="52"/>
      <c r="E76" s="52"/>
      <c r="F76" s="52"/>
      <c r="G76" s="52"/>
      <c r="H76" s="52"/>
      <c r="I76" s="52">
        <v>0</v>
      </c>
    </row>
    <row r="77" spans="1:9" ht="26.25" thickBot="1">
      <c r="A77" s="15" t="s">
        <v>641</v>
      </c>
      <c r="B77" s="45"/>
      <c r="C77" s="52"/>
      <c r="D77" s="52"/>
      <c r="E77" s="52"/>
      <c r="F77" s="52"/>
      <c r="G77" s="52"/>
      <c r="H77" s="52"/>
      <c r="I77" s="52">
        <v>0</v>
      </c>
    </row>
    <row r="78" spans="1:9" ht="26.25" thickBot="1">
      <c r="A78" s="15" t="s">
        <v>642</v>
      </c>
      <c r="B78" s="45"/>
      <c r="C78" s="52"/>
      <c r="D78" s="52"/>
      <c r="E78" s="52"/>
      <c r="F78" s="52"/>
      <c r="G78" s="52"/>
      <c r="H78" s="52"/>
      <c r="I78" s="52">
        <v>0</v>
      </c>
    </row>
    <row r="79" spans="1:9" ht="13.5" thickBot="1">
      <c r="A79" s="15" t="s">
        <v>643</v>
      </c>
      <c r="B79" s="45">
        <v>711</v>
      </c>
      <c r="C79" s="52">
        <v>0</v>
      </c>
      <c r="D79" s="52"/>
      <c r="E79" s="52"/>
      <c r="F79" s="52"/>
      <c r="G79" s="52"/>
      <c r="H79" s="52"/>
      <c r="I79" s="52">
        <v>0</v>
      </c>
    </row>
    <row r="80" spans="1:9" ht="13.5" thickBot="1">
      <c r="A80" s="15" t="s">
        <v>644</v>
      </c>
      <c r="B80" s="45">
        <v>712</v>
      </c>
      <c r="C80" s="52"/>
      <c r="D80" s="52"/>
      <c r="E80" s="52"/>
      <c r="F80" s="52"/>
      <c r="G80" s="52"/>
      <c r="H80" s="52"/>
      <c r="I80" s="52">
        <v>0</v>
      </c>
    </row>
    <row r="81" spans="1:9" ht="13.5" thickBot="1">
      <c r="A81" s="15" t="s">
        <v>663</v>
      </c>
      <c r="B81" s="45">
        <v>713</v>
      </c>
      <c r="C81" s="52"/>
      <c r="D81" s="52"/>
      <c r="E81" s="52"/>
      <c r="F81" s="52"/>
      <c r="G81" s="52"/>
      <c r="H81" s="52"/>
      <c r="I81" s="52">
        <v>0</v>
      </c>
    </row>
    <row r="82" spans="1:9" ht="26.25" thickBot="1">
      <c r="A82" s="15" t="s">
        <v>664</v>
      </c>
      <c r="B82" s="45">
        <v>714</v>
      </c>
      <c r="C82" s="52"/>
      <c r="D82" s="52"/>
      <c r="E82" s="52"/>
      <c r="F82" s="52"/>
      <c r="G82" s="52"/>
      <c r="H82" s="52"/>
      <c r="I82" s="52">
        <v>0</v>
      </c>
    </row>
    <row r="83" spans="1:9" ht="13.5" thickBot="1">
      <c r="A83" s="15" t="s">
        <v>647</v>
      </c>
      <c r="B83" s="45">
        <v>715</v>
      </c>
      <c r="C83" s="52"/>
      <c r="D83" s="52"/>
      <c r="E83" s="52"/>
      <c r="F83" s="52"/>
      <c r="G83" s="52"/>
      <c r="H83" s="52"/>
      <c r="I83" s="52">
        <v>0</v>
      </c>
    </row>
    <row r="84" spans="1:9" ht="13.5" thickBot="1">
      <c r="A84" s="15" t="s">
        <v>648</v>
      </c>
      <c r="B84" s="45">
        <v>716</v>
      </c>
      <c r="C84" s="52"/>
      <c r="D84" s="52"/>
      <c r="E84" s="52"/>
      <c r="F84" s="52"/>
      <c r="G84" s="52"/>
      <c r="H84" s="52"/>
      <c r="I84" s="52">
        <v>0</v>
      </c>
    </row>
    <row r="85" spans="1:9" ht="13.5" thickBot="1">
      <c r="A85" s="15" t="s">
        <v>649</v>
      </c>
      <c r="B85" s="45">
        <v>717</v>
      </c>
      <c r="C85" s="52"/>
      <c r="D85" s="52"/>
      <c r="E85" s="52"/>
      <c r="F85" s="52"/>
      <c r="G85" s="52"/>
      <c r="H85" s="52"/>
      <c r="I85" s="52">
        <v>0</v>
      </c>
    </row>
    <row r="86" spans="1:9" ht="26.25" thickBot="1">
      <c r="A86" s="15" t="s">
        <v>650</v>
      </c>
      <c r="B86" s="45">
        <v>718</v>
      </c>
      <c r="C86" s="52"/>
      <c r="D86" s="52"/>
      <c r="E86" s="52"/>
      <c r="F86" s="52"/>
      <c r="G86" s="52"/>
      <c r="H86" s="52"/>
      <c r="I86" s="52">
        <v>0</v>
      </c>
    </row>
    <row r="87" spans="1:9" ht="13.5" thickBot="1">
      <c r="A87" s="15" t="s">
        <v>651</v>
      </c>
      <c r="B87" s="45">
        <v>719</v>
      </c>
      <c r="C87" s="52"/>
      <c r="D87" s="52"/>
      <c r="E87" s="52"/>
      <c r="F87" s="52"/>
      <c r="G87" s="52"/>
      <c r="H87" s="52"/>
      <c r="I87" s="52">
        <v>0</v>
      </c>
    </row>
    <row r="88" spans="1:9" ht="26.25" thickBot="1">
      <c r="A88" s="46" t="s">
        <v>665</v>
      </c>
      <c r="B88" s="47">
        <v>800</v>
      </c>
      <c r="C88" s="48">
        <v>136003</v>
      </c>
      <c r="D88" s="48">
        <v>0</v>
      </c>
      <c r="E88" s="48">
        <v>0</v>
      </c>
      <c r="F88" s="48">
        <v>0</v>
      </c>
      <c r="G88" s="48">
        <v>-11397419.055829939</v>
      </c>
      <c r="H88" s="48">
        <v>0</v>
      </c>
      <c r="I88" s="48">
        <v>-11261416.055829939</v>
      </c>
    </row>
    <row r="89" spans="1:9">
      <c r="A89" s="43"/>
      <c r="G89" s="50"/>
      <c r="I89" s="50"/>
    </row>
    <row r="90" spans="1:9">
      <c r="A90" s="43"/>
    </row>
    <row r="91" spans="1:9">
      <c r="A91" s="43"/>
    </row>
    <row r="92" spans="1:9" s="55" customFormat="1" ht="14.25" customHeight="1">
      <c r="A92" s="63" t="s">
        <v>666</v>
      </c>
      <c r="B92" s="78"/>
      <c r="C92" s="78"/>
    </row>
    <row r="93" spans="1:9" s="65" customFormat="1" ht="16.5" customHeight="1">
      <c r="A93" s="64" t="s">
        <v>687</v>
      </c>
      <c r="B93" s="94" t="s">
        <v>674</v>
      </c>
      <c r="C93" s="94"/>
      <c r="D93" s="66"/>
    </row>
    <row r="94" spans="1:9" s="55" customFormat="1">
      <c r="A94" s="67"/>
      <c r="B94" s="82"/>
      <c r="C94" s="82"/>
      <c r="D94" s="68"/>
    </row>
    <row r="95" spans="1:9" s="55" customFormat="1">
      <c r="A95" s="63" t="s">
        <v>667</v>
      </c>
      <c r="B95" s="83"/>
      <c r="C95" s="83"/>
    </row>
    <row r="96" spans="1:9" s="65" customFormat="1" ht="12.75" customHeight="1">
      <c r="A96" s="64" t="s">
        <v>686</v>
      </c>
      <c r="B96" s="94" t="s">
        <v>674</v>
      </c>
      <c r="C96" s="94"/>
    </row>
    <row r="97" spans="1:1" s="55" customFormat="1">
      <c r="A97" s="67"/>
    </row>
    <row r="98" spans="1:1" s="55" customFormat="1">
      <c r="A98" s="67" t="s">
        <v>447</v>
      </c>
    </row>
  </sheetData>
  <mergeCells count="16">
    <mergeCell ref="A7:D7"/>
    <mergeCell ref="A8:D8"/>
    <mergeCell ref="A9:D9"/>
    <mergeCell ref="A10:D10"/>
    <mergeCell ref="A11:D11"/>
    <mergeCell ref="B93:C93"/>
    <mergeCell ref="B96:C96"/>
    <mergeCell ref="A15:I15"/>
    <mergeCell ref="A17:I17"/>
    <mergeCell ref="A18:I18"/>
    <mergeCell ref="A20:I20"/>
    <mergeCell ref="A22:A23"/>
    <mergeCell ref="B22:B23"/>
    <mergeCell ref="C22:G22"/>
    <mergeCell ref="H22:H23"/>
    <mergeCell ref="I22:I23"/>
  </mergeCells>
  <hyperlinks>
    <hyperlink ref="I2" r:id="rId1" display="jl:30820087.0" xr:uid="{00000000-0004-0000-0900-000000000000}"/>
  </hyperlinks>
  <pageMargins left="0.78740157480314965" right="0.39370078740157483" top="0.39370078740157483" bottom="0.39370078740157483" header="0.31496062992125984" footer="0.31496062992125984"/>
  <pageSetup paperSize="9" scale="53" orientation="portrait" horizontalDpi="4294967295" verticalDpi="4294967295" r:id="rId2"/>
  <customProperties>
    <customPr name="_pios_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0"/>
  <sheetViews>
    <sheetView view="pageBreakPreview" topLeftCell="A67" zoomScale="60" zoomScaleNormal="100" workbookViewId="0">
      <selection activeCell="H109" sqref="H109"/>
    </sheetView>
  </sheetViews>
  <sheetFormatPr defaultRowHeight="12.75"/>
  <cols>
    <col min="1" max="1" width="52.7109375" style="3" customWidth="1"/>
    <col min="2" max="2" width="9.140625" style="3"/>
    <col min="3" max="4" width="18.28515625" style="3" customWidth="1"/>
    <col min="5" max="5" width="10.28515625" style="3" bestFit="1" customWidth="1"/>
    <col min="6" max="7" width="9.140625" style="3"/>
    <col min="8" max="8" width="10.28515625" style="3" bestFit="1" customWidth="1"/>
    <col min="9" max="16384" width="9.140625" style="3"/>
  </cols>
  <sheetData>
    <row r="1" spans="1:4" s="55" customFormat="1">
      <c r="A1" s="1" t="s">
        <v>448</v>
      </c>
      <c r="B1" s="2"/>
      <c r="C1" s="2"/>
      <c r="D1" s="2" t="s">
        <v>356</v>
      </c>
    </row>
    <row r="2" spans="1:4" s="55" customFormat="1">
      <c r="A2" s="1" t="s">
        <v>449</v>
      </c>
      <c r="B2" s="4"/>
      <c r="C2" s="4"/>
      <c r="D2" s="2" t="s">
        <v>357</v>
      </c>
    </row>
    <row r="3" spans="1:4" s="55" customFormat="1">
      <c r="A3" s="3"/>
      <c r="B3" s="2"/>
      <c r="C3" s="2"/>
      <c r="D3" s="2" t="s">
        <v>358</v>
      </c>
    </row>
    <row r="4" spans="1:4" s="55" customFormat="1" ht="25.5">
      <c r="A4" s="2"/>
      <c r="B4" s="2"/>
      <c r="C4" s="2"/>
      <c r="D4" s="56" t="s">
        <v>359</v>
      </c>
    </row>
    <row r="5" spans="1:4" s="55" customFormat="1">
      <c r="A5" s="2"/>
      <c r="B5" s="2"/>
      <c r="C5" s="2"/>
      <c r="D5" s="2"/>
    </row>
    <row r="6" spans="1:4" s="55" customFormat="1">
      <c r="A6" s="2"/>
      <c r="B6" s="2"/>
      <c r="C6" s="2"/>
      <c r="D6" s="2" t="s">
        <v>360</v>
      </c>
    </row>
    <row r="7" spans="1:4" s="55" customFormat="1">
      <c r="A7" s="2"/>
      <c r="B7" s="3"/>
      <c r="C7" s="3"/>
      <c r="D7" s="3"/>
    </row>
    <row r="8" spans="1:4" s="55" customFormat="1" ht="3.75" customHeight="1">
      <c r="A8" s="87"/>
      <c r="B8" s="88"/>
      <c r="C8" s="88"/>
      <c r="D8" s="88"/>
    </row>
    <row r="9" spans="1:4" s="55" customFormat="1">
      <c r="A9" s="91" t="s">
        <v>7</v>
      </c>
      <c r="B9" s="90"/>
      <c r="C9" s="90"/>
      <c r="D9" s="90"/>
    </row>
    <row r="10" spans="1:4" s="57" customFormat="1">
      <c r="A10" s="91" t="s">
        <v>361</v>
      </c>
      <c r="B10" s="92"/>
      <c r="C10" s="92"/>
      <c r="D10" s="92"/>
    </row>
    <row r="11" spans="1:4" s="57" customFormat="1">
      <c r="A11" s="91" t="s">
        <v>362</v>
      </c>
      <c r="B11" s="92"/>
      <c r="C11" s="92"/>
      <c r="D11" s="92"/>
    </row>
    <row r="12" spans="1:4" s="57" customFormat="1">
      <c r="A12" s="91" t="s">
        <v>363</v>
      </c>
      <c r="B12" s="92"/>
      <c r="C12" s="92"/>
      <c r="D12" s="92"/>
    </row>
    <row r="13" spans="1:4" s="57" customFormat="1">
      <c r="A13" s="93" t="s">
        <v>364</v>
      </c>
      <c r="B13" s="93"/>
      <c r="C13" s="93"/>
      <c r="D13" s="93"/>
    </row>
    <row r="14" spans="1:4" s="55" customFormat="1">
      <c r="A14" s="6"/>
      <c r="B14" s="3"/>
      <c r="C14" s="3"/>
      <c r="D14" s="3"/>
    </row>
    <row r="15" spans="1:4" s="55" customFormat="1">
      <c r="A15" s="85" t="s">
        <v>365</v>
      </c>
      <c r="B15" s="86"/>
      <c r="C15" s="86"/>
      <c r="D15" s="86"/>
    </row>
    <row r="16" spans="1:4" s="55" customFormat="1">
      <c r="A16" s="6"/>
      <c r="B16" s="3"/>
      <c r="C16" s="3"/>
      <c r="D16" s="3"/>
    </row>
    <row r="17" spans="1:4" s="55" customFormat="1">
      <c r="A17" s="85" t="s">
        <v>366</v>
      </c>
      <c r="B17" s="86"/>
      <c r="C17" s="86"/>
      <c r="D17" s="86"/>
    </row>
    <row r="18" spans="1:4" s="55" customFormat="1">
      <c r="A18" s="87" t="s">
        <v>450</v>
      </c>
      <c r="B18" s="88"/>
      <c r="C18" s="88"/>
      <c r="D18" s="88"/>
    </row>
    <row r="19" spans="1:4" ht="4.5" customHeight="1">
      <c r="A19" s="8"/>
    </row>
    <row r="20" spans="1:4" ht="13.5" thickBot="1">
      <c r="A20" s="95" t="s">
        <v>367</v>
      </c>
      <c r="B20" s="96"/>
      <c r="C20" s="96"/>
      <c r="D20" s="96"/>
    </row>
    <row r="21" spans="1:4" ht="24.75" customHeight="1" thickBot="1">
      <c r="A21" s="58" t="s">
        <v>368</v>
      </c>
      <c r="B21" s="59" t="s">
        <v>369</v>
      </c>
      <c r="C21" s="59" t="s">
        <v>370</v>
      </c>
      <c r="D21" s="59" t="s">
        <v>371</v>
      </c>
    </row>
    <row r="22" spans="1:4" ht="13.5" thickBot="1">
      <c r="A22" s="15" t="s">
        <v>372</v>
      </c>
      <c r="B22" s="13"/>
      <c r="C22" s="14"/>
      <c r="D22" s="14"/>
    </row>
    <row r="23" spans="1:4" ht="13.5" thickBot="1">
      <c r="A23" s="15" t="s">
        <v>373</v>
      </c>
      <c r="B23" s="13" t="s">
        <v>21</v>
      </c>
      <c r="C23" s="14">
        <v>192603.04396000001</v>
      </c>
      <c r="D23" s="14">
        <v>884428.00660000008</v>
      </c>
    </row>
    <row r="24" spans="1:4" ht="26.25" thickBot="1">
      <c r="A24" s="12" t="s">
        <v>374</v>
      </c>
      <c r="B24" s="13" t="s">
        <v>23</v>
      </c>
      <c r="C24" s="14"/>
      <c r="D24" s="14"/>
    </row>
    <row r="25" spans="1:4" ht="26.25" thickBot="1">
      <c r="A25" s="12" t="s">
        <v>375</v>
      </c>
      <c r="B25" s="13" t="s">
        <v>25</v>
      </c>
      <c r="C25" s="14"/>
      <c r="D25" s="14"/>
    </row>
    <row r="26" spans="1:4" ht="26.25" thickBot="1">
      <c r="A26" s="60" t="s">
        <v>376</v>
      </c>
      <c r="B26" s="13" t="s">
        <v>27</v>
      </c>
      <c r="C26" s="14"/>
      <c r="D26" s="14"/>
    </row>
    <row r="27" spans="1:4" ht="13.5" thickBot="1">
      <c r="A27" s="12" t="s">
        <v>377</v>
      </c>
      <c r="B27" s="13" t="s">
        <v>29</v>
      </c>
      <c r="C27" s="14"/>
      <c r="D27" s="14"/>
    </row>
    <row r="28" spans="1:4" ht="13.5" thickBot="1">
      <c r="A28" s="15" t="s">
        <v>378</v>
      </c>
      <c r="B28" s="13" t="s">
        <v>31</v>
      </c>
      <c r="C28" s="14"/>
      <c r="D28" s="14"/>
    </row>
    <row r="29" spans="1:4" ht="13.5" thickBot="1">
      <c r="A29" s="15" t="s">
        <v>379</v>
      </c>
      <c r="B29" s="13" t="s">
        <v>33</v>
      </c>
      <c r="C29" s="14">
        <v>10053691.225200001</v>
      </c>
      <c r="D29" s="14">
        <v>9925668.4864999987</v>
      </c>
    </row>
    <row r="30" spans="1:4" ht="13.5" thickBot="1">
      <c r="A30" s="15" t="s">
        <v>380</v>
      </c>
      <c r="B30" s="13" t="s">
        <v>35</v>
      </c>
      <c r="C30" s="14"/>
      <c r="D30" s="14"/>
    </row>
    <row r="31" spans="1:4" ht="26.25" thickBot="1">
      <c r="A31" s="15" t="s">
        <v>381</v>
      </c>
      <c r="B31" s="13" t="s">
        <v>37</v>
      </c>
      <c r="C31" s="14">
        <v>860200.06927999994</v>
      </c>
      <c r="D31" s="14">
        <v>1290112.9366400002</v>
      </c>
    </row>
    <row r="32" spans="1:4" ht="13.5" thickBot="1">
      <c r="A32" s="15" t="s">
        <v>382</v>
      </c>
      <c r="B32" s="16" t="s">
        <v>39</v>
      </c>
      <c r="C32" s="14">
        <v>278411.01373000001</v>
      </c>
      <c r="D32" s="14">
        <v>265996.52380999998</v>
      </c>
    </row>
    <row r="33" spans="1:4" ht="13.5" thickBot="1">
      <c r="A33" s="15" t="s">
        <v>383</v>
      </c>
      <c r="B33" s="16" t="s">
        <v>41</v>
      </c>
      <c r="C33" s="14">
        <v>46624.751950000005</v>
      </c>
      <c r="D33" s="14">
        <v>33355.344600000004</v>
      </c>
    </row>
    <row r="34" spans="1:4" ht="13.5" thickBot="1">
      <c r="A34" s="15" t="s">
        <v>384</v>
      </c>
      <c r="B34" s="16" t="s">
        <v>43</v>
      </c>
      <c r="C34" s="14"/>
      <c r="D34" s="14"/>
    </row>
    <row r="35" spans="1:4" ht="13.5" thickBot="1">
      <c r="A35" s="15" t="s">
        <v>385</v>
      </c>
      <c r="B35" s="16" t="s">
        <v>45</v>
      </c>
      <c r="C35" s="14">
        <v>3651626.9915299998</v>
      </c>
      <c r="D35" s="14">
        <v>3169635.18517</v>
      </c>
    </row>
    <row r="36" spans="1:4" ht="26.25" thickBot="1">
      <c r="A36" s="61" t="s">
        <v>386</v>
      </c>
      <c r="B36" s="18">
        <v>100</v>
      </c>
      <c r="C36" s="19">
        <v>15083157.09565</v>
      </c>
      <c r="D36" s="19">
        <v>15569196.483319998</v>
      </c>
    </row>
    <row r="37" spans="1:4" ht="13.5" thickBot="1">
      <c r="A37" s="15" t="s">
        <v>387</v>
      </c>
      <c r="B37" s="13">
        <v>101</v>
      </c>
      <c r="C37" s="14"/>
      <c r="D37" s="14"/>
    </row>
    <row r="38" spans="1:4" ht="13.5" thickBot="1">
      <c r="A38" s="15" t="s">
        <v>388</v>
      </c>
      <c r="B38" s="13"/>
      <c r="C38" s="14"/>
      <c r="D38" s="14"/>
    </row>
    <row r="39" spans="1:4" ht="26.25" thickBot="1">
      <c r="A39" s="15" t="s">
        <v>389</v>
      </c>
      <c r="B39" s="13">
        <v>110</v>
      </c>
      <c r="C39" s="14"/>
      <c r="D39" s="14"/>
    </row>
    <row r="40" spans="1:4" ht="26.25" thickBot="1">
      <c r="A40" s="15" t="s">
        <v>390</v>
      </c>
      <c r="B40" s="13">
        <v>111</v>
      </c>
      <c r="C40" s="14"/>
      <c r="D40" s="14"/>
    </row>
    <row r="41" spans="1:4" ht="26.25" thickBot="1">
      <c r="A41" s="15" t="s">
        <v>391</v>
      </c>
      <c r="B41" s="13">
        <v>112</v>
      </c>
      <c r="C41" s="14"/>
      <c r="D41" s="14"/>
    </row>
    <row r="42" spans="1:4" ht="13.5" thickBot="1">
      <c r="A42" s="15" t="s">
        <v>392</v>
      </c>
      <c r="B42" s="13">
        <v>113</v>
      </c>
      <c r="C42" s="14"/>
      <c r="D42" s="14"/>
    </row>
    <row r="43" spans="1:4" ht="13.5" thickBot="1">
      <c r="A43" s="15" t="s">
        <v>393</v>
      </c>
      <c r="B43" s="13">
        <v>114</v>
      </c>
      <c r="C43" s="14"/>
      <c r="D43" s="14"/>
    </row>
    <row r="44" spans="1:4" ht="13.5" thickBot="1">
      <c r="A44" s="15" t="s">
        <v>394</v>
      </c>
      <c r="B44" s="13">
        <v>115</v>
      </c>
      <c r="C44" s="14"/>
      <c r="D44" s="14"/>
    </row>
    <row r="45" spans="1:4" ht="13.5" thickBot="1">
      <c r="A45" s="15" t="s">
        <v>395</v>
      </c>
      <c r="B45" s="13">
        <v>116</v>
      </c>
      <c r="C45" s="14"/>
      <c r="D45" s="14"/>
    </row>
    <row r="46" spans="1:4" ht="13.5" thickBot="1">
      <c r="A46" s="15" t="s">
        <v>396</v>
      </c>
      <c r="B46" s="13">
        <v>117</v>
      </c>
      <c r="C46" s="14"/>
      <c r="D46" s="14"/>
    </row>
    <row r="47" spans="1:4" ht="13.5" thickBot="1">
      <c r="A47" s="15" t="s">
        <v>397</v>
      </c>
      <c r="B47" s="13">
        <v>118</v>
      </c>
      <c r="C47" s="14"/>
      <c r="D47" s="14"/>
    </row>
    <row r="48" spans="1:4" ht="26.25" thickBot="1">
      <c r="A48" s="15" t="s">
        <v>398</v>
      </c>
      <c r="B48" s="13">
        <v>119</v>
      </c>
      <c r="C48" s="14"/>
      <c r="D48" s="14"/>
    </row>
    <row r="49" spans="1:5" ht="13.5" thickBot="1">
      <c r="A49" s="15" t="s">
        <v>399</v>
      </c>
      <c r="B49" s="13">
        <v>120</v>
      </c>
      <c r="C49" s="14"/>
      <c r="D49" s="14"/>
    </row>
    <row r="50" spans="1:5" ht="13.5" thickBot="1">
      <c r="A50" s="15" t="s">
        <v>400</v>
      </c>
      <c r="B50" s="13">
        <v>121</v>
      </c>
      <c r="C50" s="14">
        <v>920830.58387000009</v>
      </c>
      <c r="D50" s="14">
        <v>982076.7920299999</v>
      </c>
    </row>
    <row r="51" spans="1:5" ht="13.5" thickBot="1">
      <c r="A51" s="15" t="s">
        <v>401</v>
      </c>
      <c r="B51" s="13">
        <v>122</v>
      </c>
      <c r="C51" s="14">
        <v>283587.16333000001</v>
      </c>
      <c r="D51" s="14">
        <v>310064.10230999999</v>
      </c>
    </row>
    <row r="52" spans="1:5" ht="13.5" thickBot="1">
      <c r="A52" s="15" t="s">
        <v>384</v>
      </c>
      <c r="B52" s="13">
        <v>123</v>
      </c>
      <c r="C52" s="14"/>
      <c r="D52" s="14"/>
    </row>
    <row r="53" spans="1:5" ht="13.5" thickBot="1">
      <c r="A53" s="15" t="s">
        <v>402</v>
      </c>
      <c r="B53" s="13">
        <v>124</v>
      </c>
      <c r="C53" s="14"/>
      <c r="D53" s="14"/>
    </row>
    <row r="54" spans="1:5" ht="13.5" thickBot="1">
      <c r="A54" s="15" t="s">
        <v>403</v>
      </c>
      <c r="B54" s="13">
        <v>125</v>
      </c>
      <c r="C54" s="14">
        <v>3326.77295</v>
      </c>
      <c r="D54" s="14">
        <v>4916.3983699999999</v>
      </c>
    </row>
    <row r="55" spans="1:5" ht="13.5" thickBot="1">
      <c r="A55" s="15" t="s">
        <v>404</v>
      </c>
      <c r="B55" s="13">
        <v>126</v>
      </c>
      <c r="C55" s="14">
        <v>227359.63316999999</v>
      </c>
      <c r="D55" s="14">
        <v>192950.87055000002</v>
      </c>
    </row>
    <row r="56" spans="1:5" ht="13.5" thickBot="1">
      <c r="A56" s="15" t="s">
        <v>405</v>
      </c>
      <c r="B56" s="13">
        <v>127</v>
      </c>
      <c r="C56" s="14">
        <v>0</v>
      </c>
      <c r="D56" s="14">
        <v>599480.19152999995</v>
      </c>
    </row>
    <row r="57" spans="1:5" ht="26.25" thickBot="1">
      <c r="A57" s="61" t="s">
        <v>406</v>
      </c>
      <c r="B57" s="18">
        <v>200</v>
      </c>
      <c r="C57" s="19">
        <v>1435104.15332</v>
      </c>
      <c r="D57" s="19">
        <v>2089488.35479</v>
      </c>
    </row>
    <row r="58" spans="1:5" ht="13.5" thickBot="1">
      <c r="A58" s="62" t="s">
        <v>407</v>
      </c>
      <c r="B58" s="11"/>
      <c r="C58" s="21">
        <v>16518261.24897</v>
      </c>
      <c r="D58" s="21">
        <v>17658684.838109996</v>
      </c>
      <c r="E58" s="22"/>
    </row>
    <row r="59" spans="1:5" ht="26.25" thickBot="1">
      <c r="A59" s="62" t="s">
        <v>408</v>
      </c>
      <c r="B59" s="59" t="s">
        <v>369</v>
      </c>
      <c r="C59" s="59" t="s">
        <v>370</v>
      </c>
      <c r="D59" s="59" t="s">
        <v>371</v>
      </c>
    </row>
    <row r="60" spans="1:5" ht="13.5" thickBot="1">
      <c r="A60" s="15" t="s">
        <v>409</v>
      </c>
      <c r="B60" s="13"/>
      <c r="C60" s="14"/>
      <c r="D60" s="14"/>
    </row>
    <row r="61" spans="1:5" ht="26.25" thickBot="1">
      <c r="A61" s="15" t="s">
        <v>410</v>
      </c>
      <c r="B61" s="13">
        <v>210</v>
      </c>
      <c r="C61" s="14">
        <v>3500000</v>
      </c>
      <c r="D61" s="14">
        <v>1300379.1666600001</v>
      </c>
    </row>
    <row r="62" spans="1:5" ht="26.25" thickBot="1">
      <c r="A62" s="15" t="s">
        <v>411</v>
      </c>
      <c r="B62" s="13">
        <v>211</v>
      </c>
      <c r="C62" s="14"/>
      <c r="D62" s="14"/>
    </row>
    <row r="63" spans="1:5" ht="13.5" thickBot="1">
      <c r="A63" s="15" t="s">
        <v>412</v>
      </c>
      <c r="B63" s="13">
        <v>212</v>
      </c>
      <c r="C63" s="14"/>
      <c r="D63" s="14"/>
    </row>
    <row r="64" spans="1:5" ht="13.5" thickBot="1">
      <c r="A64" s="15" t="s">
        <v>413</v>
      </c>
      <c r="B64" s="13">
        <v>213</v>
      </c>
      <c r="C64" s="14"/>
      <c r="D64" s="14"/>
    </row>
    <row r="65" spans="1:8" ht="15" customHeight="1" thickBot="1">
      <c r="A65" s="15" t="s">
        <v>414</v>
      </c>
      <c r="B65" s="13">
        <v>214</v>
      </c>
      <c r="C65" s="14">
        <v>22376262.478999998</v>
      </c>
      <c r="D65" s="14">
        <v>20862972.944500003</v>
      </c>
    </row>
    <row r="66" spans="1:8" ht="13.5" thickBot="1">
      <c r="A66" s="15" t="s">
        <v>415</v>
      </c>
      <c r="B66" s="13">
        <v>215</v>
      </c>
      <c r="C66" s="14">
        <v>126042.5843</v>
      </c>
      <c r="D66" s="14">
        <v>112816.10809000001</v>
      </c>
      <c r="H66" s="22"/>
    </row>
    <row r="67" spans="1:8" ht="13.5" thickBot="1">
      <c r="A67" s="15" t="s">
        <v>416</v>
      </c>
      <c r="B67" s="13">
        <v>216</v>
      </c>
      <c r="C67" s="14"/>
      <c r="D67" s="14"/>
    </row>
    <row r="68" spans="1:8" ht="13.5" thickBot="1">
      <c r="A68" s="15" t="s">
        <v>417</v>
      </c>
      <c r="B68" s="13">
        <v>217</v>
      </c>
      <c r="C68" s="14">
        <v>99145.741999999998</v>
      </c>
      <c r="D68" s="14">
        <v>85874.221999999994</v>
      </c>
      <c r="H68" s="22"/>
    </row>
    <row r="69" spans="1:8" ht="13.5" thickBot="1">
      <c r="A69" s="15" t="s">
        <v>418</v>
      </c>
      <c r="B69" s="13">
        <v>218</v>
      </c>
      <c r="C69" s="14">
        <v>91554.643629999991</v>
      </c>
      <c r="D69" s="14">
        <v>192345.01183</v>
      </c>
    </row>
    <row r="70" spans="1:8" ht="26.25" thickBot="1">
      <c r="A70" s="15" t="s">
        <v>419</v>
      </c>
      <c r="B70" s="13">
        <v>219</v>
      </c>
      <c r="C70" s="14"/>
      <c r="D70" s="14"/>
    </row>
    <row r="71" spans="1:8" ht="13.5" thickBot="1">
      <c r="A71" s="15" t="s">
        <v>420</v>
      </c>
      <c r="B71" s="13">
        <v>220</v>
      </c>
      <c r="C71" s="14"/>
      <c r="D71" s="14"/>
    </row>
    <row r="72" spans="1:8" ht="13.5" thickBot="1">
      <c r="A72" s="15" t="s">
        <v>421</v>
      </c>
      <c r="B72" s="13">
        <v>221</v>
      </c>
      <c r="C72" s="14"/>
      <c r="D72" s="14"/>
    </row>
    <row r="73" spans="1:8" ht="13.5" thickBot="1">
      <c r="A73" s="15" t="s">
        <v>422</v>
      </c>
      <c r="B73" s="13">
        <v>222</v>
      </c>
      <c r="C73" s="14">
        <v>1342002.9379199999</v>
      </c>
      <c r="D73" s="14">
        <v>1446281.9723500002</v>
      </c>
      <c r="H73" s="22"/>
    </row>
    <row r="74" spans="1:8" ht="26.25" thickBot="1">
      <c r="A74" s="61" t="s">
        <v>423</v>
      </c>
      <c r="B74" s="18">
        <v>300</v>
      </c>
      <c r="C74" s="19">
        <v>27535008.386849999</v>
      </c>
      <c r="D74" s="19">
        <v>24000669.42543</v>
      </c>
      <c r="H74" s="22"/>
    </row>
    <row r="75" spans="1:8" ht="13.5" thickBot="1">
      <c r="A75" s="15" t="s">
        <v>424</v>
      </c>
      <c r="B75" s="13">
        <v>301</v>
      </c>
      <c r="C75" s="14"/>
      <c r="D75" s="14"/>
    </row>
    <row r="76" spans="1:8" ht="13.5" thickBot="1">
      <c r="A76" s="15" t="s">
        <v>425</v>
      </c>
      <c r="B76" s="13"/>
      <c r="C76" s="14"/>
      <c r="D76" s="14"/>
    </row>
    <row r="77" spans="1:8" ht="26.25" thickBot="1">
      <c r="A77" s="15" t="s">
        <v>426</v>
      </c>
      <c r="B77" s="13">
        <v>310</v>
      </c>
      <c r="C77" s="14"/>
      <c r="D77" s="14"/>
    </row>
    <row r="78" spans="1:8" ht="26.25" thickBot="1">
      <c r="A78" s="15" t="s">
        <v>427</v>
      </c>
      <c r="B78" s="13">
        <v>311</v>
      </c>
      <c r="C78" s="14"/>
      <c r="D78" s="14"/>
    </row>
    <row r="79" spans="1:8" ht="13.5" thickBot="1">
      <c r="A79" s="15" t="s">
        <v>392</v>
      </c>
      <c r="B79" s="13">
        <v>312</v>
      </c>
      <c r="C79" s="14"/>
      <c r="D79" s="14"/>
    </row>
    <row r="80" spans="1:8" ht="13.5" thickBot="1">
      <c r="A80" s="15" t="s">
        <v>428</v>
      </c>
      <c r="B80" s="13">
        <v>313</v>
      </c>
      <c r="C80" s="14"/>
      <c r="D80" s="14"/>
    </row>
    <row r="81" spans="1:4" ht="13.5" thickBot="1">
      <c r="A81" s="15" t="s">
        <v>429</v>
      </c>
      <c r="B81" s="13">
        <v>314</v>
      </c>
      <c r="C81" s="14"/>
      <c r="D81" s="14"/>
    </row>
    <row r="82" spans="1:4" ht="13.5" thickBot="1">
      <c r="A82" s="15" t="s">
        <v>430</v>
      </c>
      <c r="B82" s="13">
        <v>315</v>
      </c>
      <c r="C82" s="14"/>
      <c r="D82" s="14"/>
    </row>
    <row r="83" spans="1:4" ht="13.5" thickBot="1">
      <c r="A83" s="15" t="s">
        <v>431</v>
      </c>
      <c r="B83" s="13">
        <v>316</v>
      </c>
      <c r="C83" s="14"/>
      <c r="D83" s="14"/>
    </row>
    <row r="84" spans="1:4" ht="13.5" thickBot="1">
      <c r="A84" s="15" t="s">
        <v>432</v>
      </c>
      <c r="B84" s="13">
        <v>317</v>
      </c>
      <c r="C84" s="14"/>
      <c r="D84" s="14"/>
    </row>
    <row r="85" spans="1:4" ht="13.5" thickBot="1">
      <c r="A85" s="15" t="s">
        <v>433</v>
      </c>
      <c r="B85" s="13">
        <v>318</v>
      </c>
      <c r="C85" s="14">
        <v>217451.07399999999</v>
      </c>
      <c r="D85" s="14">
        <v>146353.158</v>
      </c>
    </row>
    <row r="86" spans="1:4" ht="26.25" thickBot="1">
      <c r="A86" s="15" t="s">
        <v>434</v>
      </c>
      <c r="B86" s="13">
        <v>319</v>
      </c>
      <c r="C86" s="14"/>
      <c r="D86" s="14"/>
    </row>
    <row r="87" spans="1:4" ht="13.5" thickBot="1">
      <c r="A87" s="15" t="s">
        <v>420</v>
      </c>
      <c r="B87" s="13">
        <v>320</v>
      </c>
      <c r="C87" s="14"/>
      <c r="D87" s="14"/>
    </row>
    <row r="88" spans="1:4" ht="13.5" thickBot="1">
      <c r="A88" s="15" t="s">
        <v>435</v>
      </c>
      <c r="B88" s="13">
        <v>321</v>
      </c>
      <c r="C88" s="14">
        <v>27217.843949999999</v>
      </c>
      <c r="D88" s="14">
        <v>23947.194390000001</v>
      </c>
    </row>
    <row r="89" spans="1:4" ht="26.25" thickBot="1">
      <c r="A89" s="61" t="s">
        <v>436</v>
      </c>
      <c r="B89" s="18">
        <v>400</v>
      </c>
      <c r="C89" s="19">
        <v>244668.91795</v>
      </c>
      <c r="D89" s="19">
        <v>170300.35238999999</v>
      </c>
    </row>
    <row r="90" spans="1:4" ht="13.5" thickBot="1">
      <c r="A90" s="15" t="s">
        <v>95</v>
      </c>
      <c r="B90" s="13"/>
      <c r="C90" s="14"/>
      <c r="D90" s="14"/>
    </row>
    <row r="91" spans="1:4" ht="13.5" thickBot="1">
      <c r="A91" s="15" t="s">
        <v>437</v>
      </c>
      <c r="B91" s="13">
        <v>410</v>
      </c>
      <c r="C91" s="14">
        <v>136003</v>
      </c>
      <c r="D91" s="14">
        <v>136003</v>
      </c>
    </row>
    <row r="92" spans="1:4" ht="13.5" thickBot="1">
      <c r="A92" s="15" t="s">
        <v>438</v>
      </c>
      <c r="B92" s="13">
        <v>411</v>
      </c>
      <c r="C92" s="14"/>
      <c r="D92" s="14"/>
    </row>
    <row r="93" spans="1:4" ht="13.5" thickBot="1">
      <c r="A93" s="15" t="s">
        <v>439</v>
      </c>
      <c r="B93" s="13">
        <v>412</v>
      </c>
      <c r="C93" s="14"/>
      <c r="D93" s="14"/>
    </row>
    <row r="94" spans="1:4" ht="13.5" thickBot="1">
      <c r="A94" s="15" t="s">
        <v>440</v>
      </c>
      <c r="B94" s="13">
        <v>413</v>
      </c>
      <c r="C94" s="14"/>
      <c r="D94" s="14"/>
    </row>
    <row r="95" spans="1:4" ht="13.5" thickBot="1">
      <c r="A95" s="15" t="s">
        <v>441</v>
      </c>
      <c r="B95" s="13">
        <v>414</v>
      </c>
      <c r="C95" s="14">
        <v>-11397419.05583</v>
      </c>
      <c r="D95" s="14">
        <v>-6648287.9397099996</v>
      </c>
    </row>
    <row r="96" spans="1:4" ht="13.5" thickBot="1">
      <c r="A96" s="15" t="s">
        <v>442</v>
      </c>
      <c r="B96" s="13">
        <v>415</v>
      </c>
      <c r="C96" s="14"/>
      <c r="D96" s="14"/>
    </row>
    <row r="97" spans="1:4" ht="26.25" thickBot="1">
      <c r="A97" s="61" t="s">
        <v>443</v>
      </c>
      <c r="B97" s="18">
        <v>420</v>
      </c>
      <c r="C97" s="19">
        <v>-11261416.05583</v>
      </c>
      <c r="D97" s="19">
        <v>-6512284.9397099996</v>
      </c>
    </row>
    <row r="98" spans="1:4" ht="13.5" thickBot="1">
      <c r="A98" s="15" t="s">
        <v>444</v>
      </c>
      <c r="B98" s="13">
        <v>421</v>
      </c>
      <c r="C98" s="14"/>
      <c r="D98" s="14"/>
    </row>
    <row r="99" spans="1:4" ht="13.5" thickBot="1">
      <c r="A99" s="61" t="s">
        <v>445</v>
      </c>
      <c r="B99" s="18">
        <v>500</v>
      </c>
      <c r="C99" s="19">
        <v>-11261416.05583</v>
      </c>
      <c r="D99" s="19">
        <v>-6512284.9397099996</v>
      </c>
    </row>
    <row r="100" spans="1:4" ht="13.5" thickBot="1">
      <c r="A100" s="61" t="s">
        <v>446</v>
      </c>
      <c r="B100" s="18"/>
      <c r="C100" s="19">
        <v>16518261.24897</v>
      </c>
      <c r="D100" s="19">
        <v>17658684.83811</v>
      </c>
    </row>
    <row r="101" spans="1:4">
      <c r="A101" s="23"/>
      <c r="C101" s="24"/>
      <c r="D101" s="24"/>
    </row>
    <row r="102" spans="1:4" ht="5.25" customHeight="1">
      <c r="A102" s="23"/>
      <c r="C102" s="22"/>
    </row>
    <row r="103" spans="1:4" s="55" customFormat="1" ht="25.5" customHeight="1">
      <c r="A103" s="63" t="s">
        <v>671</v>
      </c>
      <c r="B103" s="78"/>
      <c r="C103" s="78"/>
    </row>
    <row r="104" spans="1:4" s="65" customFormat="1" ht="11.25">
      <c r="A104" s="64" t="s">
        <v>673</v>
      </c>
      <c r="B104" s="94" t="s">
        <v>674</v>
      </c>
      <c r="C104" s="94"/>
      <c r="D104" s="66"/>
    </row>
    <row r="105" spans="1:4" s="55" customFormat="1" ht="6" customHeight="1">
      <c r="A105" s="67"/>
      <c r="B105" s="82"/>
      <c r="C105" s="82"/>
      <c r="D105" s="68"/>
    </row>
    <row r="106" spans="1:4" s="55" customFormat="1" ht="18.75" customHeight="1">
      <c r="A106" s="63" t="s">
        <v>667</v>
      </c>
      <c r="B106" s="83"/>
      <c r="C106" s="83"/>
    </row>
    <row r="107" spans="1:4" s="65" customFormat="1" ht="11.25">
      <c r="A107" s="64" t="s">
        <v>672</v>
      </c>
      <c r="B107" s="94" t="s">
        <v>674</v>
      </c>
      <c r="C107" s="94"/>
    </row>
    <row r="108" spans="1:4" s="55" customFormat="1" ht="6" customHeight="1">
      <c r="A108" s="67"/>
      <c r="B108" s="82"/>
      <c r="C108" s="82"/>
    </row>
    <row r="109" spans="1:4" s="55" customFormat="1">
      <c r="A109" s="67" t="s">
        <v>447</v>
      </c>
    </row>
    <row r="110" spans="1:4">
      <c r="A110" s="23"/>
    </row>
  </sheetData>
  <mergeCells count="12">
    <mergeCell ref="A13:D13"/>
    <mergeCell ref="A8:D8"/>
    <mergeCell ref="A9:D9"/>
    <mergeCell ref="A10:D10"/>
    <mergeCell ref="A11:D11"/>
    <mergeCell ref="A12:D12"/>
    <mergeCell ref="B104:C104"/>
    <mergeCell ref="B107:C107"/>
    <mergeCell ref="A15:D15"/>
    <mergeCell ref="A17:D17"/>
    <mergeCell ref="A18:D18"/>
    <mergeCell ref="A20:D20"/>
  </mergeCells>
  <hyperlinks>
    <hyperlink ref="D2" r:id="rId1" display="jl:30820085.0" xr:uid="{00000000-0004-0000-0100-000000000000}"/>
  </hyperlinks>
  <pageMargins left="0.78740157480314965" right="0.39370078740157483" top="0.39370078740157483" bottom="0.39370078740157483" header="0.31496062992125984" footer="0.31496062992125984"/>
  <pageSetup paperSize="9" scale="90" orientation="portrait" horizontalDpi="4294967295" verticalDpi="4294967295" r:id="rId2"/>
  <customProperties>
    <customPr name="_pios_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H77"/>
  <sheetViews>
    <sheetView view="pageBreakPreview" topLeftCell="A49" zoomScale="60" zoomScaleNormal="100" workbookViewId="0">
      <selection activeCell="D84" sqref="D84"/>
    </sheetView>
  </sheetViews>
  <sheetFormatPr defaultRowHeight="12.75"/>
  <cols>
    <col min="1" max="1" width="50.7109375" style="3" customWidth="1"/>
    <col min="2" max="2" width="9.140625" style="3"/>
    <col min="3" max="4" width="18.28515625" style="3" customWidth="1"/>
    <col min="5" max="5" width="12.7109375" style="3" customWidth="1"/>
    <col min="6" max="6" width="18.7109375" style="3" customWidth="1"/>
    <col min="7" max="7" width="9.140625" style="3"/>
    <col min="8" max="8" width="9.28515625" style="3" bestFit="1" customWidth="1"/>
    <col min="9" max="16384" width="9.140625" style="3"/>
  </cols>
  <sheetData>
    <row r="1" spans="1:4">
      <c r="A1" s="2"/>
      <c r="B1" s="2"/>
      <c r="C1" s="2"/>
      <c r="D1" s="2" t="s">
        <v>113</v>
      </c>
    </row>
    <row r="2" spans="1:4">
      <c r="A2" s="4"/>
      <c r="B2" s="4"/>
      <c r="C2" s="4"/>
      <c r="D2" s="4" t="s">
        <v>3</v>
      </c>
    </row>
    <row r="3" spans="1:4">
      <c r="A3" s="2"/>
      <c r="B3" s="2"/>
      <c r="C3" s="2"/>
      <c r="D3" s="2" t="s">
        <v>4</v>
      </c>
    </row>
    <row r="4" spans="1:4">
      <c r="A4" s="2"/>
      <c r="B4" s="2"/>
      <c r="C4" s="2"/>
      <c r="D4" s="2" t="s">
        <v>5</v>
      </c>
    </row>
    <row r="5" spans="1:4">
      <c r="A5" s="2"/>
      <c r="B5" s="2"/>
      <c r="C5" s="2"/>
      <c r="D5" s="2"/>
    </row>
    <row r="6" spans="1:4" ht="12.75" customHeight="1">
      <c r="A6" s="91" t="s">
        <v>114</v>
      </c>
      <c r="B6" s="90"/>
      <c r="C6" s="90"/>
      <c r="D6" s="90"/>
    </row>
    <row r="7" spans="1:4" s="5" customFormat="1" ht="12.75" customHeight="1">
      <c r="A7" s="91" t="s">
        <v>8</v>
      </c>
      <c r="B7" s="92"/>
      <c r="C7" s="92"/>
      <c r="D7" s="92"/>
    </row>
    <row r="8" spans="1:4" s="5" customFormat="1" ht="12.75" customHeight="1">
      <c r="A8" s="91" t="s">
        <v>9</v>
      </c>
      <c r="B8" s="92"/>
      <c r="C8" s="92"/>
      <c r="D8" s="92"/>
    </row>
    <row r="9" spans="1:4" s="5" customFormat="1" ht="27" customHeight="1">
      <c r="A9" s="91" t="s">
        <v>115</v>
      </c>
      <c r="B9" s="92"/>
      <c r="C9" s="92"/>
      <c r="D9" s="92"/>
    </row>
    <row r="10" spans="1:4" s="5" customFormat="1">
      <c r="A10" s="93" t="s">
        <v>11</v>
      </c>
      <c r="B10" s="93"/>
      <c r="C10" s="93"/>
      <c r="D10" s="93"/>
    </row>
    <row r="11" spans="1:4">
      <c r="A11" s="2"/>
      <c r="B11" s="2"/>
      <c r="C11" s="2"/>
      <c r="D11" s="2"/>
    </row>
    <row r="12" spans="1:4">
      <c r="A12" s="2"/>
      <c r="B12" s="2"/>
      <c r="C12" s="2"/>
      <c r="D12" s="2" t="s">
        <v>6</v>
      </c>
    </row>
    <row r="13" spans="1:4">
      <c r="A13" s="2"/>
    </row>
    <row r="14" spans="1:4">
      <c r="A14" s="91" t="s">
        <v>116</v>
      </c>
      <c r="B14" s="90"/>
      <c r="C14" s="90"/>
      <c r="D14" s="90"/>
    </row>
    <row r="15" spans="1:4">
      <c r="A15" s="6"/>
    </row>
    <row r="16" spans="1:4">
      <c r="A16" s="85" t="s">
        <v>117</v>
      </c>
      <c r="B16" s="90"/>
      <c r="C16" s="90"/>
      <c r="D16" s="90"/>
    </row>
    <row r="17" spans="1:8">
      <c r="A17" s="87" t="s">
        <v>501</v>
      </c>
      <c r="B17" s="88"/>
      <c r="C17" s="88"/>
      <c r="D17" s="88"/>
      <c r="F17" s="29"/>
    </row>
    <row r="18" spans="1:8">
      <c r="A18" s="89" t="s">
        <v>14</v>
      </c>
      <c r="B18" s="90"/>
      <c r="C18" s="90"/>
      <c r="D18" s="90"/>
      <c r="F18" s="22"/>
    </row>
    <row r="19" spans="1:8" ht="13.5" thickBot="1">
      <c r="A19" s="2"/>
    </row>
    <row r="20" spans="1:8" s="29" customFormat="1" ht="26.25" thickBot="1">
      <c r="A20" s="10" t="s">
        <v>118</v>
      </c>
      <c r="B20" s="11" t="s">
        <v>16</v>
      </c>
      <c r="C20" s="11" t="s">
        <v>119</v>
      </c>
      <c r="D20" s="11" t="s">
        <v>120</v>
      </c>
    </row>
    <row r="21" spans="1:8" ht="13.5" thickBot="1">
      <c r="A21" s="15" t="s">
        <v>121</v>
      </c>
      <c r="B21" s="13" t="s">
        <v>21</v>
      </c>
      <c r="C21" s="14">
        <v>98278321.848530009</v>
      </c>
      <c r="D21" s="14">
        <v>89871570.673969999</v>
      </c>
      <c r="H21" s="22"/>
    </row>
    <row r="22" spans="1:8" ht="13.5" thickBot="1">
      <c r="A22" s="15" t="s">
        <v>122</v>
      </c>
      <c r="B22" s="13" t="s">
        <v>23</v>
      </c>
      <c r="C22" s="14">
        <v>102079779.75982</v>
      </c>
      <c r="D22" s="14">
        <v>92090990.15546</v>
      </c>
      <c r="F22" s="22"/>
      <c r="H22" s="22"/>
    </row>
    <row r="23" spans="1:8" ht="13.5" thickBot="1">
      <c r="A23" s="15" t="s">
        <v>123</v>
      </c>
      <c r="B23" s="13" t="s">
        <v>25</v>
      </c>
      <c r="C23" s="14">
        <f>C21-C22</f>
        <v>-3801457.9112899899</v>
      </c>
      <c r="D23" s="14">
        <f>D21-D22</f>
        <v>-2219419.4814900011</v>
      </c>
      <c r="H23" s="22"/>
    </row>
    <row r="24" spans="1:8" ht="13.5" thickBot="1">
      <c r="A24" s="12" t="s">
        <v>124</v>
      </c>
      <c r="B24" s="13" t="s">
        <v>27</v>
      </c>
      <c r="C24" s="14"/>
      <c r="D24" s="14"/>
      <c r="H24" s="22"/>
    </row>
    <row r="25" spans="1:8" ht="13.5" thickBot="1">
      <c r="A25" s="12" t="s">
        <v>125</v>
      </c>
      <c r="B25" s="13" t="s">
        <v>29</v>
      </c>
      <c r="C25" s="14">
        <v>715275.39304</v>
      </c>
      <c r="D25" s="14">
        <v>518703.59950000001</v>
      </c>
      <c r="H25" s="22"/>
    </row>
    <row r="26" spans="1:8" ht="26.25" thickBot="1">
      <c r="A26" s="12" t="s">
        <v>126</v>
      </c>
      <c r="B26" s="13" t="s">
        <v>41</v>
      </c>
      <c r="C26" s="14">
        <f>C23-C25</f>
        <v>-4516733.3043299895</v>
      </c>
      <c r="D26" s="14">
        <f>D23-D25</f>
        <v>-2738123.0809900011</v>
      </c>
      <c r="F26" s="22"/>
      <c r="H26" s="22"/>
    </row>
    <row r="27" spans="1:8" ht="13.5" thickBot="1">
      <c r="A27" s="12" t="s">
        <v>127</v>
      </c>
      <c r="B27" s="13" t="s">
        <v>43</v>
      </c>
      <c r="C27" s="14">
        <v>83687.385599999994</v>
      </c>
      <c r="D27" s="14">
        <v>57155.094100000002</v>
      </c>
      <c r="F27" s="22"/>
      <c r="H27" s="22"/>
    </row>
    <row r="28" spans="1:8" ht="13.5" thickBot="1">
      <c r="A28" s="12" t="s">
        <v>128</v>
      </c>
      <c r="B28" s="13" t="s">
        <v>45</v>
      </c>
      <c r="C28" s="14">
        <v>368231.61563999997</v>
      </c>
      <c r="D28" s="14">
        <v>210036.22954</v>
      </c>
      <c r="H28" s="22"/>
    </row>
    <row r="29" spans="1:8" ht="39" thickBot="1">
      <c r="A29" s="12" t="s">
        <v>129</v>
      </c>
      <c r="B29" s="13" t="s">
        <v>130</v>
      </c>
      <c r="C29" s="14"/>
      <c r="D29" s="14"/>
      <c r="H29" s="22"/>
    </row>
    <row r="30" spans="1:8" ht="13.5" thickBot="1">
      <c r="A30" s="12" t="s">
        <v>131</v>
      </c>
      <c r="B30" s="13" t="s">
        <v>132</v>
      </c>
      <c r="C30" s="14">
        <v>142673.92919999998</v>
      </c>
      <c r="D30" s="14">
        <v>100614.78559999999</v>
      </c>
      <c r="F30" s="30"/>
      <c r="H30" s="22"/>
    </row>
    <row r="31" spans="1:8" ht="13.5" thickBot="1">
      <c r="A31" s="12" t="s">
        <v>133</v>
      </c>
      <c r="B31" s="13" t="s">
        <v>134</v>
      </c>
      <c r="C31" s="14">
        <v>124797.65556999999</v>
      </c>
      <c r="D31" s="14">
        <v>773254.90798999998</v>
      </c>
      <c r="F31" s="30"/>
      <c r="H31" s="22"/>
    </row>
    <row r="32" spans="1:8" ht="26.25" thickBot="1">
      <c r="A32" s="12" t="s">
        <v>135</v>
      </c>
      <c r="B32" s="13">
        <v>100</v>
      </c>
      <c r="C32" s="14">
        <f>C26+C27-C28+C30-C31</f>
        <v>-4783401.2607399905</v>
      </c>
      <c r="D32" s="14">
        <f>D26+D27-D28+D30-D31</f>
        <v>-3563644.3388200011</v>
      </c>
      <c r="H32" s="22"/>
    </row>
    <row r="33" spans="1:8" ht="13.5" thickBot="1">
      <c r="A33" s="12" t="s">
        <v>136</v>
      </c>
      <c r="B33" s="13">
        <v>101</v>
      </c>
      <c r="C33" s="14">
        <v>-34270.144619999999</v>
      </c>
      <c r="D33" s="14">
        <v>-4700.1567100000002</v>
      </c>
      <c r="H33" s="22"/>
    </row>
    <row r="34" spans="1:8" ht="26.25" thickBot="1">
      <c r="A34" s="15" t="s">
        <v>137</v>
      </c>
      <c r="B34" s="13">
        <v>200</v>
      </c>
      <c r="C34" s="14">
        <f>C32-C33</f>
        <v>-4749131.1161199901</v>
      </c>
      <c r="D34" s="14">
        <f>D32-D33</f>
        <v>-3558944.1821100013</v>
      </c>
      <c r="H34" s="22"/>
    </row>
    <row r="35" spans="1:8" ht="26.25" thickBot="1">
      <c r="A35" s="12" t="s">
        <v>138</v>
      </c>
      <c r="B35" s="13">
        <v>201</v>
      </c>
      <c r="C35" s="14"/>
      <c r="D35" s="14"/>
      <c r="H35" s="22"/>
    </row>
    <row r="36" spans="1:8" ht="13.5" thickBot="1">
      <c r="A36" s="12" t="s">
        <v>139</v>
      </c>
      <c r="B36" s="13">
        <v>300</v>
      </c>
      <c r="C36" s="14">
        <f>C34+C35</f>
        <v>-4749131.1161199901</v>
      </c>
      <c r="D36" s="14">
        <f>D34+D35</f>
        <v>-3558944.1821100013</v>
      </c>
      <c r="H36" s="22"/>
    </row>
    <row r="37" spans="1:8" ht="13.5" thickBot="1">
      <c r="A37" s="12" t="s">
        <v>140</v>
      </c>
      <c r="B37" s="13"/>
      <c r="C37" s="14">
        <f>C36</f>
        <v>-4749131.1161199901</v>
      </c>
      <c r="D37" s="14">
        <f>D36</f>
        <v>-3558944.1821100013</v>
      </c>
      <c r="H37" s="22"/>
    </row>
    <row r="38" spans="1:8" ht="13.5" thickBot="1">
      <c r="A38" s="12" t="s">
        <v>141</v>
      </c>
      <c r="B38" s="13"/>
      <c r="C38" s="14"/>
      <c r="D38" s="14"/>
      <c r="H38" s="22"/>
    </row>
    <row r="39" spans="1:8" ht="13.5" thickBot="1">
      <c r="A39" s="12" t="s">
        <v>142</v>
      </c>
      <c r="B39" s="13">
        <v>400</v>
      </c>
      <c r="C39" s="14">
        <f>SUM(C41:C56)</f>
        <v>0</v>
      </c>
      <c r="D39" s="14">
        <v>0</v>
      </c>
    </row>
    <row r="40" spans="1:8" ht="13.5" thickBot="1">
      <c r="A40" s="12" t="s">
        <v>143</v>
      </c>
      <c r="B40" s="13"/>
      <c r="C40" s="14"/>
      <c r="D40" s="14"/>
    </row>
    <row r="41" spans="1:8" ht="39" thickBot="1">
      <c r="A41" s="12" t="s">
        <v>144</v>
      </c>
      <c r="B41" s="13">
        <v>410</v>
      </c>
      <c r="C41" s="14"/>
      <c r="D41" s="14"/>
    </row>
    <row r="42" spans="1:8" ht="39" thickBot="1">
      <c r="A42" s="12" t="s">
        <v>145</v>
      </c>
      <c r="B42" s="13">
        <v>411</v>
      </c>
      <c r="C42" s="14"/>
      <c r="D42" s="14"/>
    </row>
    <row r="43" spans="1:8" ht="26.25" thickBot="1">
      <c r="A43" s="12" t="s">
        <v>146</v>
      </c>
      <c r="B43" s="13">
        <v>412</v>
      </c>
      <c r="C43" s="14"/>
      <c r="D43" s="14"/>
    </row>
    <row r="44" spans="1:8" ht="13.5" thickBot="1">
      <c r="A44" s="12" t="s">
        <v>147</v>
      </c>
      <c r="B44" s="13">
        <v>413</v>
      </c>
      <c r="C44" s="14"/>
      <c r="D44" s="14"/>
    </row>
    <row r="45" spans="1:8" ht="13.5" customHeight="1" thickBot="1">
      <c r="A45" s="12" t="s">
        <v>148</v>
      </c>
      <c r="B45" s="13">
        <v>414</v>
      </c>
      <c r="C45" s="14"/>
      <c r="D45" s="14"/>
    </row>
    <row r="46" spans="1:8" ht="13.5" thickBot="1">
      <c r="A46" s="12" t="s">
        <v>149</v>
      </c>
      <c r="B46" s="13">
        <v>415</v>
      </c>
      <c r="C46" s="14"/>
      <c r="D46" s="14"/>
    </row>
    <row r="47" spans="1:8" ht="13.5" thickBot="1">
      <c r="A47" s="12" t="s">
        <v>150</v>
      </c>
      <c r="B47" s="13">
        <v>416</v>
      </c>
      <c r="C47" s="14"/>
      <c r="D47" s="14"/>
    </row>
    <row r="48" spans="1:8" ht="26.25" thickBot="1">
      <c r="A48" s="12" t="s">
        <v>151</v>
      </c>
      <c r="B48" s="13">
        <v>417</v>
      </c>
      <c r="C48" s="14"/>
      <c r="D48" s="14"/>
    </row>
    <row r="49" spans="1:4" ht="16.5" customHeight="1" thickBot="1">
      <c r="A49" s="12" t="s">
        <v>152</v>
      </c>
      <c r="B49" s="13">
        <v>418</v>
      </c>
      <c r="C49" s="14"/>
      <c r="D49" s="14"/>
    </row>
    <row r="50" spans="1:4" ht="51.75" thickBot="1">
      <c r="A50" s="12" t="s">
        <v>153</v>
      </c>
      <c r="B50" s="13">
        <v>420</v>
      </c>
      <c r="C50" s="14"/>
      <c r="D50" s="14"/>
    </row>
    <row r="51" spans="1:4" ht="13.5" thickBot="1">
      <c r="A51" s="12" t="s">
        <v>154</v>
      </c>
      <c r="B51" s="13">
        <v>431</v>
      </c>
      <c r="C51" s="14"/>
      <c r="D51" s="14"/>
    </row>
    <row r="52" spans="1:4" ht="39" thickBot="1">
      <c r="A52" s="12" t="s">
        <v>145</v>
      </c>
      <c r="B52" s="13">
        <v>432</v>
      </c>
      <c r="C52" s="14"/>
      <c r="D52" s="14"/>
    </row>
    <row r="53" spans="1:4" ht="15.75" customHeight="1" thickBot="1">
      <c r="A53" s="12" t="s">
        <v>155</v>
      </c>
      <c r="B53" s="13">
        <v>433</v>
      </c>
      <c r="C53" s="14"/>
      <c r="D53" s="14"/>
    </row>
    <row r="54" spans="1:4" ht="15.75" customHeight="1" thickBot="1">
      <c r="A54" s="12" t="s">
        <v>152</v>
      </c>
      <c r="B54" s="13">
        <v>434</v>
      </c>
      <c r="C54" s="14"/>
      <c r="D54" s="14"/>
    </row>
    <row r="55" spans="1:4" ht="27" customHeight="1" thickBot="1">
      <c r="A55" s="12" t="s">
        <v>156</v>
      </c>
      <c r="B55" s="13">
        <v>435</v>
      </c>
      <c r="C55" s="14"/>
      <c r="D55" s="14"/>
    </row>
    <row r="56" spans="1:4" ht="51.75" thickBot="1">
      <c r="A56" s="12" t="s">
        <v>157</v>
      </c>
      <c r="B56" s="13">
        <v>440</v>
      </c>
      <c r="C56" s="14"/>
      <c r="D56" s="14"/>
    </row>
    <row r="57" spans="1:4" ht="13.5" thickBot="1">
      <c r="A57" s="12" t="s">
        <v>158</v>
      </c>
      <c r="B57" s="13">
        <v>500</v>
      </c>
      <c r="C57" s="14">
        <f>C36+C39</f>
        <v>-4749131.1161199901</v>
      </c>
      <c r="D57" s="14">
        <f>D36+D39</f>
        <v>-3558944.1821100013</v>
      </c>
    </row>
    <row r="58" spans="1:4" ht="13.5" thickBot="1">
      <c r="A58" s="12" t="s">
        <v>159</v>
      </c>
      <c r="B58" s="13"/>
      <c r="C58" s="14"/>
      <c r="D58" s="14"/>
    </row>
    <row r="59" spans="1:4" ht="13.5" thickBot="1">
      <c r="A59" s="12" t="s">
        <v>140</v>
      </c>
      <c r="B59" s="13"/>
      <c r="C59" s="14">
        <f>C57</f>
        <v>-4749131.1161199901</v>
      </c>
      <c r="D59" s="14">
        <f>D57</f>
        <v>-3558944.1821100013</v>
      </c>
    </row>
    <row r="60" spans="1:4" ht="13.5" thickBot="1">
      <c r="A60" s="12" t="s">
        <v>160</v>
      </c>
      <c r="B60" s="13"/>
      <c r="C60" s="14"/>
      <c r="D60" s="14"/>
    </row>
    <row r="61" spans="1:4" ht="13.5" thickBot="1">
      <c r="A61" s="12" t="s">
        <v>161</v>
      </c>
      <c r="B61" s="13">
        <v>600</v>
      </c>
      <c r="C61" s="31"/>
      <c r="D61" s="31"/>
    </row>
    <row r="62" spans="1:4" ht="13.5" thickBot="1">
      <c r="A62" s="12" t="s">
        <v>143</v>
      </c>
      <c r="B62" s="13"/>
      <c r="C62" s="31"/>
      <c r="D62" s="31"/>
    </row>
    <row r="63" spans="1:4" ht="13.5" thickBot="1">
      <c r="A63" s="12" t="s">
        <v>162</v>
      </c>
      <c r="B63" s="13"/>
      <c r="C63" s="31"/>
      <c r="D63" s="31"/>
    </row>
    <row r="64" spans="1:4" ht="13.5" thickBot="1">
      <c r="A64" s="12" t="s">
        <v>163</v>
      </c>
      <c r="B64" s="13"/>
      <c r="C64" s="31">
        <f>C61</f>
        <v>0</v>
      </c>
      <c r="D64" s="31">
        <v>0</v>
      </c>
    </row>
    <row r="65" spans="1:4" ht="13.5" thickBot="1">
      <c r="A65" s="12" t="s">
        <v>164</v>
      </c>
      <c r="B65" s="13"/>
      <c r="C65" s="31"/>
      <c r="D65" s="31"/>
    </row>
    <row r="66" spans="1:4" ht="13.5" thickBot="1">
      <c r="A66" s="12" t="s">
        <v>165</v>
      </c>
      <c r="B66" s="13"/>
      <c r="C66" s="31"/>
      <c r="D66" s="31"/>
    </row>
    <row r="67" spans="1:4" ht="13.5" thickBot="1">
      <c r="A67" s="12" t="s">
        <v>163</v>
      </c>
      <c r="B67" s="13"/>
      <c r="C67" s="31">
        <f>C64</f>
        <v>0</v>
      </c>
      <c r="D67" s="31">
        <v>0</v>
      </c>
    </row>
    <row r="68" spans="1:4" ht="13.5" thickBot="1">
      <c r="A68" s="12" t="s">
        <v>164</v>
      </c>
      <c r="B68" s="13"/>
      <c r="C68" s="14"/>
      <c r="D68" s="14"/>
    </row>
    <row r="69" spans="1:4">
      <c r="A69" s="23"/>
    </row>
    <row r="70" spans="1:4">
      <c r="A70" s="23"/>
    </row>
    <row r="71" spans="1:4">
      <c r="A71" s="25" t="s">
        <v>106</v>
      </c>
      <c r="B71" s="79"/>
      <c r="C71" s="79"/>
    </row>
    <row r="72" spans="1:4" s="27" customFormat="1" ht="11.25">
      <c r="A72" s="26" t="s">
        <v>107</v>
      </c>
      <c r="B72" s="84" t="s">
        <v>108</v>
      </c>
      <c r="C72" s="84"/>
      <c r="D72" s="28"/>
    </row>
    <row r="73" spans="1:4">
      <c r="A73" s="23"/>
      <c r="D73" s="22"/>
    </row>
    <row r="74" spans="1:4">
      <c r="A74" s="25" t="s">
        <v>109</v>
      </c>
      <c r="B74" s="79"/>
      <c r="C74" s="79"/>
    </row>
    <row r="75" spans="1:4" s="27" customFormat="1" ht="11.25">
      <c r="A75" s="26" t="s">
        <v>110</v>
      </c>
      <c r="B75" s="84" t="s">
        <v>111</v>
      </c>
      <c r="C75" s="84"/>
    </row>
    <row r="76" spans="1:4">
      <c r="A76" s="23"/>
    </row>
    <row r="77" spans="1:4">
      <c r="A77" s="23" t="s">
        <v>112</v>
      </c>
    </row>
  </sheetData>
  <mergeCells count="11">
    <mergeCell ref="A14:D14"/>
    <mergeCell ref="A6:D6"/>
    <mergeCell ref="A7:D7"/>
    <mergeCell ref="A8:D8"/>
    <mergeCell ref="A9:D9"/>
    <mergeCell ref="A10:D10"/>
    <mergeCell ref="B72:C72"/>
    <mergeCell ref="B75:C75"/>
    <mergeCell ref="A16:D16"/>
    <mergeCell ref="A17:D17"/>
    <mergeCell ref="A18:D18"/>
  </mergeCells>
  <hyperlinks>
    <hyperlink ref="D2" r:id="rId1" display="jl:30820087.0" xr:uid="{00000000-0004-0000-0200-000000000000}"/>
  </hyperlinks>
  <pageMargins left="0.59055118110236227" right="0.39370078740157483" top="0" bottom="0" header="0" footer="0"/>
  <pageSetup paperSize="9" scale="98" fitToHeight="2" orientation="portrait" horizontalDpi="4294967295" verticalDpi="4294967295" r:id="rId2"/>
  <headerFooter alignWithMargins="0"/>
  <customProperties>
    <customPr name="_pios_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8"/>
  <sheetViews>
    <sheetView view="pageBreakPreview" topLeftCell="A37" zoomScale="60" zoomScaleNormal="100" workbookViewId="0">
      <selection activeCell="J79" sqref="J79"/>
    </sheetView>
  </sheetViews>
  <sheetFormatPr defaultRowHeight="12.75"/>
  <cols>
    <col min="1" max="1" width="67.42578125" style="3" customWidth="1"/>
    <col min="2" max="2" width="9.140625" style="3"/>
    <col min="3" max="4" width="18.28515625" style="3" customWidth="1"/>
    <col min="5" max="5" width="12.7109375" style="3" customWidth="1"/>
    <col min="6" max="6" width="18.7109375" style="3" customWidth="1"/>
    <col min="7" max="7" width="9.140625" style="3"/>
    <col min="8" max="8" width="9.28515625" style="3" bestFit="1" customWidth="1"/>
    <col min="9" max="16384" width="9.140625" style="3"/>
  </cols>
  <sheetData>
    <row r="1" spans="1:4" s="55" customFormat="1">
      <c r="A1" s="69"/>
      <c r="B1" s="69"/>
      <c r="C1" s="69"/>
      <c r="D1" s="69" t="s">
        <v>356</v>
      </c>
    </row>
    <row r="2" spans="1:4" s="55" customFormat="1">
      <c r="A2" s="70"/>
      <c r="B2" s="70"/>
      <c r="C2" s="71"/>
      <c r="D2" s="71" t="s">
        <v>357</v>
      </c>
    </row>
    <row r="3" spans="1:4" s="55" customFormat="1">
      <c r="A3" s="69"/>
      <c r="B3" s="69"/>
      <c r="C3" s="69"/>
      <c r="D3" s="69" t="s">
        <v>358</v>
      </c>
    </row>
    <row r="4" spans="1:4" s="55" customFormat="1">
      <c r="A4" s="69"/>
      <c r="B4" s="69"/>
      <c r="C4" s="69"/>
      <c r="D4" s="69" t="s">
        <v>451</v>
      </c>
    </row>
    <row r="5" spans="1:4" s="55" customFormat="1">
      <c r="A5" s="69"/>
      <c r="B5" s="69"/>
      <c r="C5" s="69"/>
      <c r="D5" s="69" t="s">
        <v>452</v>
      </c>
    </row>
    <row r="6" spans="1:4" s="55" customFormat="1">
      <c r="A6" s="72" t="s">
        <v>453</v>
      </c>
      <c r="B6" s="72"/>
      <c r="C6" s="72"/>
      <c r="D6" s="72"/>
    </row>
    <row r="7" spans="1:4" s="57" customFormat="1">
      <c r="A7" s="72" t="s">
        <v>454</v>
      </c>
      <c r="B7" s="72"/>
      <c r="C7" s="72"/>
      <c r="D7" s="72"/>
    </row>
    <row r="8" spans="1:4" s="57" customFormat="1" ht="25.5">
      <c r="A8" s="72" t="s">
        <v>362</v>
      </c>
      <c r="B8" s="72"/>
      <c r="C8" s="72"/>
      <c r="D8" s="72"/>
    </row>
    <row r="9" spans="1:4" s="57" customFormat="1" ht="25.5">
      <c r="A9" s="73" t="s">
        <v>363</v>
      </c>
      <c r="B9" s="8"/>
      <c r="C9" s="8"/>
      <c r="D9" s="8"/>
    </row>
    <row r="10" spans="1:4" s="57" customFormat="1">
      <c r="A10" s="74" t="s">
        <v>364</v>
      </c>
      <c r="B10" s="74"/>
      <c r="C10" s="74"/>
      <c r="D10" s="74"/>
    </row>
    <row r="11" spans="1:4" s="55" customFormat="1">
      <c r="A11" s="2"/>
      <c r="B11" s="2"/>
      <c r="C11" s="2"/>
      <c r="D11" s="2"/>
    </row>
    <row r="12" spans="1:4" s="55" customFormat="1">
      <c r="A12" s="2"/>
      <c r="B12" s="2"/>
      <c r="C12" s="2"/>
      <c r="D12" s="2" t="s">
        <v>360</v>
      </c>
    </row>
    <row r="13" spans="1:4" s="55" customFormat="1">
      <c r="A13" s="2"/>
      <c r="B13" s="3"/>
      <c r="C13" s="3"/>
      <c r="D13" s="3"/>
    </row>
    <row r="14" spans="1:4" s="55" customFormat="1">
      <c r="A14" s="87" t="s">
        <v>455</v>
      </c>
      <c r="B14" s="87"/>
      <c r="C14" s="87"/>
      <c r="D14" s="87"/>
    </row>
    <row r="15" spans="1:4" s="55" customFormat="1">
      <c r="A15" s="6"/>
      <c r="B15" s="75"/>
      <c r="C15" s="75"/>
      <c r="D15" s="75"/>
    </row>
    <row r="16" spans="1:4" s="55" customFormat="1">
      <c r="A16" s="85" t="s">
        <v>456</v>
      </c>
      <c r="B16" s="85"/>
      <c r="C16" s="85"/>
      <c r="D16" s="85"/>
    </row>
    <row r="17" spans="1:8" s="55" customFormat="1">
      <c r="A17" s="87" t="s">
        <v>450</v>
      </c>
      <c r="B17" s="88"/>
      <c r="C17" s="88"/>
      <c r="D17" s="88"/>
      <c r="F17" s="76"/>
    </row>
    <row r="18" spans="1:8">
      <c r="A18" s="89" t="s">
        <v>367</v>
      </c>
      <c r="B18" s="90"/>
      <c r="C18" s="90"/>
      <c r="D18" s="90"/>
      <c r="F18" s="22"/>
    </row>
    <row r="19" spans="1:8" ht="13.5" thickBot="1">
      <c r="A19" s="2"/>
    </row>
    <row r="20" spans="1:8" s="29" customFormat="1" ht="15.75" customHeight="1" thickBot="1">
      <c r="A20" s="10" t="s">
        <v>457</v>
      </c>
      <c r="B20" s="11" t="s">
        <v>369</v>
      </c>
      <c r="C20" s="11" t="s">
        <v>458</v>
      </c>
      <c r="D20" s="11" t="s">
        <v>459</v>
      </c>
    </row>
    <row r="21" spans="1:8" ht="13.5" thickBot="1">
      <c r="A21" s="12" t="s">
        <v>460</v>
      </c>
      <c r="B21" s="13" t="s">
        <v>21</v>
      </c>
      <c r="C21" s="14">
        <v>98278321.848530009</v>
      </c>
      <c r="D21" s="14">
        <v>89871570.673969999</v>
      </c>
      <c r="H21" s="22"/>
    </row>
    <row r="22" spans="1:8" ht="26.25" thickBot="1">
      <c r="A22" s="12" t="s">
        <v>461</v>
      </c>
      <c r="B22" s="13" t="s">
        <v>23</v>
      </c>
      <c r="C22" s="14">
        <v>102079779.75982</v>
      </c>
      <c r="D22" s="14">
        <v>92090990.15546</v>
      </c>
      <c r="F22" s="22"/>
      <c r="H22" s="22"/>
    </row>
    <row r="23" spans="1:8" ht="13.5" thickBot="1">
      <c r="A23" s="12" t="s">
        <v>462</v>
      </c>
      <c r="B23" s="13" t="s">
        <v>25</v>
      </c>
      <c r="C23" s="14">
        <f>C21-C22</f>
        <v>-3801457.9112899899</v>
      </c>
      <c r="D23" s="14">
        <f>D21-D22</f>
        <v>-2219419.4814900011</v>
      </c>
      <c r="H23" s="22"/>
    </row>
    <row r="24" spans="1:8" ht="13.5" thickBot="1">
      <c r="A24" s="15" t="s">
        <v>463</v>
      </c>
      <c r="B24" s="13" t="s">
        <v>27</v>
      </c>
      <c r="C24" s="14"/>
      <c r="D24" s="14"/>
      <c r="H24" s="22"/>
    </row>
    <row r="25" spans="1:8" ht="13.5" thickBot="1">
      <c r="A25" s="15" t="s">
        <v>464</v>
      </c>
      <c r="B25" s="13" t="s">
        <v>29</v>
      </c>
      <c r="C25" s="14">
        <v>715275.39304</v>
      </c>
      <c r="D25" s="14">
        <v>518703.59950000001</v>
      </c>
      <c r="H25" s="22"/>
    </row>
    <row r="26" spans="1:8" ht="13.5" thickBot="1">
      <c r="A26" s="15" t="s">
        <v>465</v>
      </c>
      <c r="B26" s="13" t="s">
        <v>41</v>
      </c>
      <c r="C26" s="14">
        <f>C23-C25</f>
        <v>-4516733.3043299895</v>
      </c>
      <c r="D26" s="14">
        <f>D23-D25</f>
        <v>-2738123.0809900011</v>
      </c>
      <c r="F26" s="22"/>
      <c r="H26" s="22"/>
    </row>
    <row r="27" spans="1:8" ht="13.5" thickBot="1">
      <c r="A27" s="15" t="s">
        <v>466</v>
      </c>
      <c r="B27" s="13" t="s">
        <v>43</v>
      </c>
      <c r="C27" s="14">
        <v>83687.385599999994</v>
      </c>
      <c r="D27" s="14">
        <v>57155.094100000002</v>
      </c>
      <c r="F27" s="22"/>
      <c r="H27" s="22"/>
    </row>
    <row r="28" spans="1:8" ht="13.5" thickBot="1">
      <c r="A28" s="15" t="s">
        <v>467</v>
      </c>
      <c r="B28" s="13" t="s">
        <v>45</v>
      </c>
      <c r="C28" s="14">
        <v>368231.61563999997</v>
      </c>
      <c r="D28" s="14">
        <v>210036.22954</v>
      </c>
      <c r="H28" s="22"/>
    </row>
    <row r="29" spans="1:8" ht="26.25" thickBot="1">
      <c r="A29" s="15" t="s">
        <v>468</v>
      </c>
      <c r="B29" s="13" t="s">
        <v>130</v>
      </c>
      <c r="C29" s="14"/>
      <c r="D29" s="14"/>
      <c r="H29" s="22"/>
    </row>
    <row r="30" spans="1:8" ht="13.5" thickBot="1">
      <c r="A30" s="15" t="s">
        <v>469</v>
      </c>
      <c r="B30" s="13" t="s">
        <v>132</v>
      </c>
      <c r="C30" s="14">
        <v>142673.92919999998</v>
      </c>
      <c r="D30" s="14">
        <v>100614.78559999999</v>
      </c>
      <c r="F30" s="30"/>
      <c r="H30" s="22"/>
    </row>
    <row r="31" spans="1:8" ht="13.5" thickBot="1">
      <c r="A31" s="15" t="s">
        <v>470</v>
      </c>
      <c r="B31" s="13" t="s">
        <v>134</v>
      </c>
      <c r="C31" s="14">
        <v>124797.65556999999</v>
      </c>
      <c r="D31" s="14">
        <v>773254.90798999998</v>
      </c>
      <c r="F31" s="30"/>
      <c r="H31" s="22"/>
    </row>
    <row r="32" spans="1:8" ht="13.5" thickBot="1">
      <c r="A32" s="15" t="s">
        <v>471</v>
      </c>
      <c r="B32" s="13">
        <v>100</v>
      </c>
      <c r="C32" s="14">
        <f>C26+C27-C28+C30-C31</f>
        <v>-4783401.2607399905</v>
      </c>
      <c r="D32" s="14">
        <f>D26+D27-D28+D30-D31</f>
        <v>-3563644.3388200011</v>
      </c>
      <c r="H32" s="22"/>
    </row>
    <row r="33" spans="1:8" ht="13.5" thickBot="1">
      <c r="A33" s="15" t="s">
        <v>472</v>
      </c>
      <c r="B33" s="13">
        <v>101</v>
      </c>
      <c r="C33" s="14">
        <v>-34270.144619999999</v>
      </c>
      <c r="D33" s="14">
        <v>-4700.1567100000002</v>
      </c>
      <c r="H33" s="22"/>
    </row>
    <row r="34" spans="1:8" ht="26.25" thickBot="1">
      <c r="A34" s="15" t="s">
        <v>473</v>
      </c>
      <c r="B34" s="13">
        <v>200</v>
      </c>
      <c r="C34" s="14">
        <f>C32-C33</f>
        <v>-4749131.1161199901</v>
      </c>
      <c r="D34" s="14">
        <f>D32-D33</f>
        <v>-3558944.1821100013</v>
      </c>
      <c r="H34" s="22"/>
    </row>
    <row r="35" spans="1:8" ht="13.5" thickBot="1">
      <c r="A35" s="15" t="s">
        <v>474</v>
      </c>
      <c r="B35" s="13">
        <v>201</v>
      </c>
      <c r="C35" s="14"/>
      <c r="D35" s="14"/>
      <c r="H35" s="22"/>
    </row>
    <row r="36" spans="1:8" ht="13.5" thickBot="1">
      <c r="A36" s="15" t="s">
        <v>475</v>
      </c>
      <c r="B36" s="13">
        <v>300</v>
      </c>
      <c r="C36" s="14">
        <f>C34+C35</f>
        <v>-4749131.1161199901</v>
      </c>
      <c r="D36" s="14">
        <f>D34+D35</f>
        <v>-3558944.1821100013</v>
      </c>
      <c r="H36" s="22"/>
    </row>
    <row r="37" spans="1:8" ht="13.5" thickBot="1">
      <c r="A37" s="15" t="s">
        <v>476</v>
      </c>
      <c r="B37" s="13"/>
      <c r="C37" s="14">
        <f>C36</f>
        <v>-4749131.1161199901</v>
      </c>
      <c r="D37" s="14">
        <f>D36</f>
        <v>-3558944.1821100013</v>
      </c>
      <c r="H37" s="22"/>
    </row>
    <row r="38" spans="1:8" ht="13.5" thickBot="1">
      <c r="A38" s="15" t="s">
        <v>477</v>
      </c>
      <c r="B38" s="13"/>
      <c r="C38" s="14"/>
      <c r="D38" s="14"/>
      <c r="H38" s="22"/>
    </row>
    <row r="39" spans="1:8" ht="26.25" thickBot="1">
      <c r="A39" s="15" t="s">
        <v>478</v>
      </c>
      <c r="B39" s="13">
        <v>400</v>
      </c>
      <c r="C39" s="14">
        <f>SUM(C41:C56)</f>
        <v>0</v>
      </c>
      <c r="D39" s="14">
        <v>0</v>
      </c>
    </row>
    <row r="40" spans="1:8" ht="13.5" thickBot="1">
      <c r="A40" s="15" t="s">
        <v>479</v>
      </c>
      <c r="B40" s="13"/>
      <c r="C40" s="14"/>
      <c r="D40" s="14"/>
    </row>
    <row r="41" spans="1:8" ht="26.25" thickBot="1">
      <c r="A41" s="15" t="s">
        <v>480</v>
      </c>
      <c r="B41" s="13">
        <v>410</v>
      </c>
      <c r="C41" s="14"/>
      <c r="D41" s="14"/>
    </row>
    <row r="42" spans="1:8" ht="26.25" thickBot="1">
      <c r="A42" s="15" t="s">
        <v>481</v>
      </c>
      <c r="B42" s="13">
        <v>411</v>
      </c>
      <c r="C42" s="14"/>
      <c r="D42" s="14"/>
    </row>
    <row r="43" spans="1:8" ht="13.5" thickBot="1">
      <c r="A43" s="15" t="s">
        <v>482</v>
      </c>
      <c r="B43" s="13">
        <v>412</v>
      </c>
      <c r="C43" s="14"/>
      <c r="D43" s="14"/>
    </row>
    <row r="44" spans="1:8" ht="13.5" thickBot="1">
      <c r="A44" s="15" t="s">
        <v>483</v>
      </c>
      <c r="B44" s="13">
        <v>413</v>
      </c>
      <c r="C44" s="14"/>
      <c r="D44" s="14"/>
    </row>
    <row r="45" spans="1:8" ht="13.5" customHeight="1" thickBot="1">
      <c r="A45" s="15" t="s">
        <v>484</v>
      </c>
      <c r="B45" s="13">
        <v>414</v>
      </c>
      <c r="C45" s="14"/>
      <c r="D45" s="14"/>
    </row>
    <row r="46" spans="1:8" ht="13.5" thickBot="1">
      <c r="A46" s="15" t="s">
        <v>485</v>
      </c>
      <c r="B46" s="13">
        <v>415</v>
      </c>
      <c r="C46" s="14"/>
      <c r="D46" s="14"/>
    </row>
    <row r="47" spans="1:8" ht="13.5" thickBot="1">
      <c r="A47" s="15" t="s">
        <v>486</v>
      </c>
      <c r="B47" s="13">
        <v>416</v>
      </c>
      <c r="C47" s="14"/>
      <c r="D47" s="14"/>
    </row>
    <row r="48" spans="1:8" ht="13.5" thickBot="1">
      <c r="A48" s="15" t="s">
        <v>487</v>
      </c>
      <c r="B48" s="13">
        <v>417</v>
      </c>
      <c r="C48" s="14"/>
      <c r="D48" s="14"/>
    </row>
    <row r="49" spans="1:4" ht="13.5" thickBot="1">
      <c r="A49" s="15" t="s">
        <v>488</v>
      </c>
      <c r="B49" s="13">
        <v>418</v>
      </c>
      <c r="C49" s="14"/>
      <c r="D49" s="14"/>
    </row>
    <row r="50" spans="1:4" ht="39" thickBot="1">
      <c r="A50" s="15" t="s">
        <v>489</v>
      </c>
      <c r="B50" s="13">
        <v>420</v>
      </c>
      <c r="C50" s="14"/>
      <c r="D50" s="14"/>
    </row>
    <row r="51" spans="1:4" ht="13.5" thickBot="1">
      <c r="A51" s="15" t="s">
        <v>490</v>
      </c>
      <c r="B51" s="13">
        <v>431</v>
      </c>
      <c r="C51" s="14"/>
      <c r="D51" s="14"/>
    </row>
    <row r="52" spans="1:4" ht="26.25" thickBot="1">
      <c r="A52" s="15" t="s">
        <v>481</v>
      </c>
      <c r="B52" s="13">
        <v>432</v>
      </c>
      <c r="C52" s="14"/>
      <c r="D52" s="14"/>
    </row>
    <row r="53" spans="1:4" ht="13.5" thickBot="1">
      <c r="A53" s="15" t="s">
        <v>491</v>
      </c>
      <c r="B53" s="13">
        <v>433</v>
      </c>
      <c r="C53" s="14"/>
      <c r="D53" s="14"/>
    </row>
    <row r="54" spans="1:4" ht="13.5" thickBot="1">
      <c r="A54" s="15" t="s">
        <v>488</v>
      </c>
      <c r="B54" s="13">
        <v>434</v>
      </c>
      <c r="C54" s="14"/>
      <c r="D54" s="14"/>
    </row>
    <row r="55" spans="1:4" ht="26.25" thickBot="1">
      <c r="A55" s="15" t="s">
        <v>492</v>
      </c>
      <c r="B55" s="13">
        <v>435</v>
      </c>
      <c r="C55" s="14"/>
      <c r="D55" s="14"/>
    </row>
    <row r="56" spans="1:4" ht="39" thickBot="1">
      <c r="A56" s="15" t="s">
        <v>493</v>
      </c>
      <c r="B56" s="13">
        <v>440</v>
      </c>
      <c r="C56" s="14"/>
      <c r="D56" s="14"/>
    </row>
    <row r="57" spans="1:4" ht="13.5" thickBot="1">
      <c r="A57" s="15" t="s">
        <v>494</v>
      </c>
      <c r="B57" s="13">
        <v>500</v>
      </c>
      <c r="C57" s="14">
        <f>C36+C39</f>
        <v>-4749131.1161199901</v>
      </c>
      <c r="D57" s="14">
        <f>D36+D39</f>
        <v>-3558944.1821100013</v>
      </c>
    </row>
    <row r="58" spans="1:4" ht="13.5" thickBot="1">
      <c r="A58" s="15" t="s">
        <v>495</v>
      </c>
      <c r="B58" s="13"/>
      <c r="C58" s="14"/>
      <c r="D58" s="14"/>
    </row>
    <row r="59" spans="1:4" ht="13.5" thickBot="1">
      <c r="A59" s="15" t="s">
        <v>476</v>
      </c>
      <c r="B59" s="13"/>
      <c r="C59" s="14">
        <f>C57</f>
        <v>-4749131.1161199901</v>
      </c>
      <c r="D59" s="14">
        <f>D57</f>
        <v>-3558944.1821100013</v>
      </c>
    </row>
    <row r="60" spans="1:4" ht="13.5" thickBot="1">
      <c r="A60" s="15" t="s">
        <v>477</v>
      </c>
      <c r="B60" s="13"/>
      <c r="C60" s="14"/>
      <c r="D60" s="14"/>
    </row>
    <row r="61" spans="1:4" ht="13.5" thickBot="1">
      <c r="A61" s="15" t="s">
        <v>496</v>
      </c>
      <c r="B61" s="13">
        <v>600</v>
      </c>
      <c r="C61" s="31"/>
      <c r="D61" s="31"/>
    </row>
    <row r="62" spans="1:4" ht="13.5" thickBot="1">
      <c r="A62" s="15" t="s">
        <v>479</v>
      </c>
      <c r="B62" s="13"/>
      <c r="C62" s="31"/>
      <c r="D62" s="31"/>
    </row>
    <row r="63" spans="1:4" ht="13.5" thickBot="1">
      <c r="A63" s="15" t="s">
        <v>497</v>
      </c>
      <c r="B63" s="13"/>
      <c r="C63" s="31"/>
      <c r="D63" s="31"/>
    </row>
    <row r="64" spans="1:4" ht="13.5" thickBot="1">
      <c r="A64" s="15" t="s">
        <v>498</v>
      </c>
      <c r="B64" s="13"/>
      <c r="C64" s="31">
        <f>C61</f>
        <v>0</v>
      </c>
      <c r="D64" s="31">
        <v>0</v>
      </c>
    </row>
    <row r="65" spans="1:4" ht="13.5" thickBot="1">
      <c r="A65" s="15" t="s">
        <v>499</v>
      </c>
      <c r="B65" s="13"/>
      <c r="C65" s="31"/>
      <c r="D65" s="31"/>
    </row>
    <row r="66" spans="1:4" ht="13.5" thickBot="1">
      <c r="A66" s="15" t="s">
        <v>500</v>
      </c>
      <c r="B66" s="13"/>
      <c r="C66" s="31"/>
      <c r="D66" s="31"/>
    </row>
    <row r="67" spans="1:4" ht="13.5" thickBot="1">
      <c r="A67" s="15" t="s">
        <v>498</v>
      </c>
      <c r="B67" s="13"/>
      <c r="C67" s="31">
        <f>C64</f>
        <v>0</v>
      </c>
      <c r="D67" s="31">
        <v>0</v>
      </c>
    </row>
    <row r="68" spans="1:4" ht="13.5" thickBot="1">
      <c r="A68" s="15" t="s">
        <v>499</v>
      </c>
      <c r="B68" s="13"/>
      <c r="C68" s="14"/>
      <c r="D68" s="14"/>
    </row>
    <row r="69" spans="1:4">
      <c r="A69" s="23"/>
    </row>
    <row r="70" spans="1:4">
      <c r="A70" s="23"/>
    </row>
    <row r="71" spans="1:4" s="55" customFormat="1" ht="31.5" customHeight="1">
      <c r="A71" s="63" t="s">
        <v>675</v>
      </c>
      <c r="B71" s="78"/>
      <c r="C71" s="78"/>
    </row>
    <row r="72" spans="1:4" s="65" customFormat="1" ht="11.25">
      <c r="A72" s="64" t="s">
        <v>676</v>
      </c>
      <c r="B72" s="94" t="s">
        <v>674</v>
      </c>
      <c r="C72" s="94"/>
      <c r="D72" s="66"/>
    </row>
    <row r="73" spans="1:4" s="55" customFormat="1">
      <c r="A73" s="67"/>
      <c r="B73" s="82"/>
      <c r="C73" s="82"/>
      <c r="D73" s="68"/>
    </row>
    <row r="74" spans="1:4" s="55" customFormat="1" ht="24" customHeight="1">
      <c r="A74" s="63" t="s">
        <v>677</v>
      </c>
      <c r="B74" s="83"/>
      <c r="C74" s="83"/>
    </row>
    <row r="75" spans="1:4" s="65" customFormat="1" ht="11.25">
      <c r="A75" s="64" t="s">
        <v>678</v>
      </c>
      <c r="B75" s="94" t="s">
        <v>674</v>
      </c>
      <c r="C75" s="94"/>
    </row>
    <row r="76" spans="1:4" s="55" customFormat="1">
      <c r="A76" s="67"/>
      <c r="B76" s="82"/>
      <c r="C76" s="82"/>
    </row>
    <row r="77" spans="1:4" s="55" customFormat="1">
      <c r="A77" s="67" t="s">
        <v>447</v>
      </c>
      <c r="B77" s="82"/>
      <c r="C77" s="82"/>
    </row>
    <row r="78" spans="1:4">
      <c r="A78" s="23"/>
    </row>
  </sheetData>
  <mergeCells count="6">
    <mergeCell ref="B75:C75"/>
    <mergeCell ref="A14:D14"/>
    <mergeCell ref="A16:D16"/>
    <mergeCell ref="A17:D17"/>
    <mergeCell ref="A18:D18"/>
    <mergeCell ref="B72:C72"/>
  </mergeCells>
  <hyperlinks>
    <hyperlink ref="D2" r:id="rId1" display="jl:30820087.0" xr:uid="{00000000-0004-0000-0300-000000000000}"/>
  </hyperlinks>
  <pageMargins left="0.78740157480314965" right="0.39370078740157483" top="0.39370078740157483" bottom="0.39370078740157483" header="0.31496062992125984" footer="0.31496062992125984"/>
  <pageSetup paperSize="9" scale="79" orientation="portrait" horizontalDpi="4294967295" verticalDpi="4294967295" r:id="rId2"/>
  <customProperties>
    <customPr name="_pios_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G99"/>
  <sheetViews>
    <sheetView view="pageBreakPreview" topLeftCell="A6" zoomScale="93" zoomScaleNormal="100" workbookViewId="0">
      <selection activeCell="G102" sqref="G102"/>
    </sheetView>
  </sheetViews>
  <sheetFormatPr defaultRowHeight="12.75"/>
  <cols>
    <col min="1" max="1" width="51.85546875" style="3" customWidth="1"/>
    <col min="2" max="2" width="9.140625" style="3"/>
    <col min="3" max="3" width="18.28515625" style="34" customWidth="1"/>
    <col min="4" max="4" width="18.28515625" style="3" customWidth="1"/>
    <col min="5" max="5" width="13" style="3" customWidth="1"/>
    <col min="6" max="6" width="11.7109375" style="3" customWidth="1"/>
    <col min="7" max="7" width="10.28515625" style="3" bestFit="1" customWidth="1"/>
    <col min="8" max="16384" width="9.140625" style="3"/>
  </cols>
  <sheetData>
    <row r="1" spans="1:4">
      <c r="A1" s="2"/>
      <c r="B1" s="2"/>
      <c r="C1" s="32"/>
      <c r="D1" s="2" t="s">
        <v>166</v>
      </c>
    </row>
    <row r="2" spans="1:4">
      <c r="A2" s="4"/>
      <c r="B2" s="4"/>
      <c r="C2" s="33"/>
      <c r="D2" s="4" t="s">
        <v>3</v>
      </c>
    </row>
    <row r="3" spans="1:4">
      <c r="A3" s="2"/>
      <c r="B3" s="2"/>
      <c r="C3" s="32"/>
      <c r="D3" s="2" t="s">
        <v>4</v>
      </c>
    </row>
    <row r="4" spans="1:4" ht="11.25" customHeight="1">
      <c r="A4" s="2"/>
      <c r="B4" s="2"/>
      <c r="C4" s="32"/>
      <c r="D4" s="2" t="s">
        <v>5</v>
      </c>
    </row>
    <row r="5" spans="1:4" ht="18.75" customHeight="1">
      <c r="A5" s="2"/>
      <c r="B5" s="2"/>
      <c r="C5" s="32"/>
      <c r="D5" s="2"/>
    </row>
    <row r="6" spans="1:4" ht="12.75" customHeight="1">
      <c r="A6" s="91" t="s">
        <v>167</v>
      </c>
      <c r="B6" s="90"/>
      <c r="C6" s="90"/>
      <c r="D6" s="90"/>
    </row>
    <row r="7" spans="1:4" s="5" customFormat="1" ht="12.75" customHeight="1">
      <c r="A7" s="91" t="s">
        <v>8</v>
      </c>
      <c r="B7" s="92"/>
      <c r="C7" s="92"/>
      <c r="D7" s="92"/>
    </row>
    <row r="8" spans="1:4" s="5" customFormat="1" ht="12.75" customHeight="1">
      <c r="A8" s="91" t="s">
        <v>9</v>
      </c>
      <c r="B8" s="92"/>
      <c r="C8" s="92"/>
      <c r="D8" s="92"/>
    </row>
    <row r="9" spans="1:4" s="5" customFormat="1" ht="27" customHeight="1">
      <c r="A9" s="91" t="s">
        <v>115</v>
      </c>
      <c r="B9" s="92"/>
      <c r="C9" s="92"/>
      <c r="D9" s="92"/>
    </row>
    <row r="10" spans="1:4" s="5" customFormat="1">
      <c r="A10" s="93" t="s">
        <v>11</v>
      </c>
      <c r="B10" s="93"/>
      <c r="C10" s="93"/>
      <c r="D10" s="93"/>
    </row>
    <row r="11" spans="1:4">
      <c r="A11" s="2"/>
      <c r="B11" s="2"/>
      <c r="C11" s="32"/>
      <c r="D11" s="2" t="s">
        <v>6</v>
      </c>
    </row>
    <row r="12" spans="1:4">
      <c r="A12" s="2"/>
    </row>
    <row r="13" spans="1:4">
      <c r="A13" s="100" t="s">
        <v>168</v>
      </c>
      <c r="B13" s="90"/>
      <c r="C13" s="90"/>
      <c r="D13" s="90"/>
    </row>
    <row r="14" spans="1:4">
      <c r="A14" s="6"/>
    </row>
    <row r="15" spans="1:4">
      <c r="A15" s="85" t="s">
        <v>169</v>
      </c>
      <c r="B15" s="90"/>
      <c r="C15" s="90"/>
      <c r="D15" s="90"/>
    </row>
    <row r="16" spans="1:4">
      <c r="A16" s="87" t="s">
        <v>501</v>
      </c>
      <c r="B16" s="88"/>
      <c r="C16" s="88"/>
      <c r="D16" s="88"/>
    </row>
    <row r="17" spans="1:5">
      <c r="A17" s="8"/>
    </row>
    <row r="18" spans="1:5">
      <c r="A18" s="89" t="s">
        <v>170</v>
      </c>
      <c r="B18" s="90"/>
      <c r="C18" s="90"/>
      <c r="D18" s="90"/>
    </row>
    <row r="19" spans="1:5" ht="13.5" thickBot="1">
      <c r="A19" s="35"/>
    </row>
    <row r="20" spans="1:5" s="29" customFormat="1" ht="26.25" thickBot="1">
      <c r="A20" s="10" t="s">
        <v>118</v>
      </c>
      <c r="B20" s="11" t="s">
        <v>16</v>
      </c>
      <c r="C20" s="36" t="s">
        <v>119</v>
      </c>
      <c r="D20" s="11" t="s">
        <v>120</v>
      </c>
    </row>
    <row r="21" spans="1:5" ht="13.5" customHeight="1" thickBot="1">
      <c r="A21" s="97" t="s">
        <v>171</v>
      </c>
      <c r="B21" s="98"/>
      <c r="C21" s="98"/>
      <c r="D21" s="99"/>
    </row>
    <row r="22" spans="1:5" ht="26.25" thickBot="1">
      <c r="A22" s="12" t="s">
        <v>172</v>
      </c>
      <c r="B22" s="13" t="s">
        <v>21</v>
      </c>
      <c r="C22" s="37">
        <f>SUM(C24:C29)</f>
        <v>109936310.74116999</v>
      </c>
      <c r="D22" s="37">
        <v>100436873.28192002</v>
      </c>
    </row>
    <row r="23" spans="1:5" ht="13.5" thickBot="1">
      <c r="A23" s="12" t="s">
        <v>143</v>
      </c>
      <c r="B23" s="13"/>
      <c r="C23" s="37"/>
      <c r="D23" s="37"/>
    </row>
    <row r="24" spans="1:5" ht="13.5" thickBot="1">
      <c r="A24" s="12" t="s">
        <v>173</v>
      </c>
      <c r="B24" s="13" t="s">
        <v>23</v>
      </c>
      <c r="C24" s="37">
        <v>109822094.52531999</v>
      </c>
      <c r="D24" s="37">
        <v>100367145.66298001</v>
      </c>
    </row>
    <row r="25" spans="1:5" ht="13.5" thickBot="1">
      <c r="A25" s="12" t="s">
        <v>174</v>
      </c>
      <c r="B25" s="13" t="s">
        <v>25</v>
      </c>
      <c r="C25" s="37"/>
      <c r="D25" s="37">
        <v>0</v>
      </c>
    </row>
    <row r="26" spans="1:5" ht="13.5" thickBot="1">
      <c r="A26" s="12" t="s">
        <v>175</v>
      </c>
      <c r="B26" s="13" t="s">
        <v>27</v>
      </c>
      <c r="C26" s="37"/>
      <c r="D26" s="37">
        <v>11046.42504</v>
      </c>
      <c r="E26" s="38"/>
    </row>
    <row r="27" spans="1:5" ht="13.5" thickBot="1">
      <c r="A27" s="12" t="s">
        <v>176</v>
      </c>
      <c r="B27" s="13" t="s">
        <v>29</v>
      </c>
      <c r="C27" s="37"/>
      <c r="D27" s="37">
        <v>0</v>
      </c>
    </row>
    <row r="28" spans="1:5" ht="13.5" thickBot="1">
      <c r="A28" s="12" t="s">
        <v>177</v>
      </c>
      <c r="B28" s="13" t="s">
        <v>31</v>
      </c>
      <c r="C28" s="37">
        <v>83687.385599999994</v>
      </c>
      <c r="D28" s="37">
        <v>57155.094100000002</v>
      </c>
    </row>
    <row r="29" spans="1:5" ht="13.5" thickBot="1">
      <c r="A29" s="12" t="s">
        <v>178</v>
      </c>
      <c r="B29" s="13" t="s">
        <v>33</v>
      </c>
      <c r="C29" s="37">
        <v>30528.830249999999</v>
      </c>
      <c r="D29" s="37">
        <v>1526.0998</v>
      </c>
    </row>
    <row r="30" spans="1:5" ht="26.25" thickBot="1">
      <c r="A30" s="12" t="s">
        <v>179</v>
      </c>
      <c r="B30" s="13" t="s">
        <v>41</v>
      </c>
      <c r="C30" s="37">
        <f>SUM(C32:C38)</f>
        <v>112668687.66121998</v>
      </c>
      <c r="D30" s="37">
        <v>99670722.464599997</v>
      </c>
    </row>
    <row r="31" spans="1:5" ht="13.5" thickBot="1">
      <c r="A31" s="12" t="s">
        <v>143</v>
      </c>
      <c r="B31" s="13"/>
      <c r="C31" s="37"/>
      <c r="D31" s="37"/>
    </row>
    <row r="32" spans="1:5" ht="13.5" thickBot="1">
      <c r="A32" s="12" t="s">
        <v>180</v>
      </c>
      <c r="B32" s="13" t="s">
        <v>43</v>
      </c>
      <c r="C32" s="37">
        <v>109179875.51990999</v>
      </c>
      <c r="D32" s="37">
        <v>97382095.333340004</v>
      </c>
    </row>
    <row r="33" spans="1:7" ht="13.5" thickBot="1">
      <c r="A33" s="12" t="s">
        <v>181</v>
      </c>
      <c r="B33" s="13" t="s">
        <v>45</v>
      </c>
      <c r="C33" s="37">
        <v>1150940.8259699999</v>
      </c>
      <c r="D33" s="37">
        <v>603544.60227000003</v>
      </c>
    </row>
    <row r="34" spans="1:7" ht="13.5" thickBot="1">
      <c r="A34" s="12" t="s">
        <v>182</v>
      </c>
      <c r="B34" s="13" t="s">
        <v>130</v>
      </c>
      <c r="C34" s="37">
        <v>1601558.4729200001</v>
      </c>
      <c r="D34" s="14">
        <v>1279507.43472</v>
      </c>
    </row>
    <row r="35" spans="1:7" ht="13.5" thickBot="1">
      <c r="A35" s="12" t="s">
        <v>183</v>
      </c>
      <c r="B35" s="13" t="s">
        <v>132</v>
      </c>
      <c r="C35" s="37">
        <v>367415.37936999998</v>
      </c>
      <c r="D35" s="37">
        <v>212458.42863000001</v>
      </c>
    </row>
    <row r="36" spans="1:7" ht="13.5" thickBot="1">
      <c r="A36" s="12" t="s">
        <v>184</v>
      </c>
      <c r="B36" s="13" t="s">
        <v>134</v>
      </c>
      <c r="C36" s="37"/>
      <c r="D36" s="37">
        <v>0</v>
      </c>
    </row>
    <row r="37" spans="1:7" ht="13.5" thickBot="1">
      <c r="A37" s="12" t="s">
        <v>185</v>
      </c>
      <c r="B37" s="13" t="s">
        <v>186</v>
      </c>
      <c r="C37" s="37">
        <v>240998.64374</v>
      </c>
      <c r="D37" s="14">
        <v>104669.87966000001</v>
      </c>
    </row>
    <row r="38" spans="1:7" ht="13.5" thickBot="1">
      <c r="A38" s="12" t="s">
        <v>187</v>
      </c>
      <c r="B38" s="13" t="s">
        <v>188</v>
      </c>
      <c r="C38" s="37">
        <v>127898.81931000001</v>
      </c>
      <c r="D38" s="14">
        <v>88446.785980000001</v>
      </c>
    </row>
    <row r="39" spans="1:7" ht="26.25" thickBot="1">
      <c r="A39" s="12" t="s">
        <v>189</v>
      </c>
      <c r="B39" s="13" t="s">
        <v>190</v>
      </c>
      <c r="C39" s="37">
        <f>C22-C30</f>
        <v>-2732376.9200499952</v>
      </c>
      <c r="D39" s="37">
        <v>766150.81732001901</v>
      </c>
      <c r="G39" s="22"/>
    </row>
    <row r="40" spans="1:7" ht="15.75" customHeight="1" thickBot="1">
      <c r="A40" s="97" t="s">
        <v>191</v>
      </c>
      <c r="B40" s="98"/>
      <c r="C40" s="98"/>
      <c r="D40" s="99"/>
    </row>
    <row r="41" spans="1:7" ht="26.25" thickBot="1">
      <c r="A41" s="12" t="s">
        <v>192</v>
      </c>
      <c r="B41" s="13" t="s">
        <v>193</v>
      </c>
      <c r="C41" s="37">
        <f>SUM(C43:C54)</f>
        <v>0</v>
      </c>
      <c r="D41" s="37">
        <v>2814.2420000000002</v>
      </c>
    </row>
    <row r="42" spans="1:7" ht="13.5" thickBot="1">
      <c r="A42" s="12" t="s">
        <v>143</v>
      </c>
      <c r="B42" s="13"/>
      <c r="C42" s="37"/>
      <c r="D42" s="37"/>
    </row>
    <row r="43" spans="1:7" ht="13.5" thickBot="1">
      <c r="A43" s="12" t="s">
        <v>194</v>
      </c>
      <c r="B43" s="13" t="s">
        <v>195</v>
      </c>
      <c r="C43" s="37"/>
      <c r="D43" s="37">
        <v>2814.2420000000002</v>
      </c>
    </row>
    <row r="44" spans="1:7" ht="13.5" thickBot="1">
      <c r="A44" s="12" t="s">
        <v>196</v>
      </c>
      <c r="B44" s="13" t="s">
        <v>197</v>
      </c>
      <c r="C44" s="37"/>
      <c r="D44" s="37"/>
    </row>
    <row r="45" spans="1:7" ht="13.5" thickBot="1">
      <c r="A45" s="12" t="s">
        <v>198</v>
      </c>
      <c r="B45" s="13" t="s">
        <v>199</v>
      </c>
      <c r="C45" s="37"/>
      <c r="D45" s="37"/>
    </row>
    <row r="46" spans="1:7" ht="29.25" customHeight="1" thickBot="1">
      <c r="A46" s="12" t="s">
        <v>200</v>
      </c>
      <c r="B46" s="13" t="s">
        <v>201</v>
      </c>
      <c r="C46" s="37"/>
      <c r="D46" s="37"/>
    </row>
    <row r="47" spans="1:7" ht="13.5" thickBot="1">
      <c r="A47" s="12" t="s">
        <v>202</v>
      </c>
      <c r="B47" s="13" t="s">
        <v>203</v>
      </c>
      <c r="C47" s="37"/>
      <c r="D47" s="37"/>
    </row>
    <row r="48" spans="1:7" ht="26.25" thickBot="1">
      <c r="A48" s="12" t="s">
        <v>204</v>
      </c>
      <c r="B48" s="13" t="s">
        <v>205</v>
      </c>
      <c r="C48" s="37"/>
      <c r="D48" s="37"/>
    </row>
    <row r="49" spans="1:4" ht="13.5" thickBot="1">
      <c r="A49" s="12" t="s">
        <v>206</v>
      </c>
      <c r="B49" s="13" t="s">
        <v>207</v>
      </c>
      <c r="C49" s="37"/>
      <c r="D49" s="37"/>
    </row>
    <row r="50" spans="1:4" ht="13.5" thickBot="1">
      <c r="A50" s="12" t="s">
        <v>208</v>
      </c>
      <c r="B50" s="13" t="s">
        <v>209</v>
      </c>
      <c r="C50" s="37"/>
      <c r="D50" s="37"/>
    </row>
    <row r="51" spans="1:4" ht="13.5" thickBot="1">
      <c r="A51" s="12" t="s">
        <v>210</v>
      </c>
      <c r="B51" s="13" t="s">
        <v>211</v>
      </c>
      <c r="C51" s="37"/>
      <c r="D51" s="37"/>
    </row>
    <row r="52" spans="1:4" ht="13.5" thickBot="1">
      <c r="A52" s="12" t="s">
        <v>212</v>
      </c>
      <c r="B52" s="13" t="s">
        <v>213</v>
      </c>
      <c r="C52" s="37"/>
      <c r="D52" s="37"/>
    </row>
    <row r="53" spans="1:4" ht="13.5" thickBot="1">
      <c r="A53" s="12" t="s">
        <v>177</v>
      </c>
      <c r="B53" s="13" t="s">
        <v>214</v>
      </c>
      <c r="C53" s="37"/>
      <c r="D53" s="37"/>
    </row>
    <row r="54" spans="1:4" ht="13.5" thickBot="1">
      <c r="A54" s="12" t="s">
        <v>178</v>
      </c>
      <c r="B54" s="13" t="s">
        <v>215</v>
      </c>
      <c r="C54" s="37"/>
      <c r="D54" s="37"/>
    </row>
    <row r="55" spans="1:4" ht="26.25" thickBot="1">
      <c r="A55" s="12" t="s">
        <v>216</v>
      </c>
      <c r="B55" s="13" t="s">
        <v>217</v>
      </c>
      <c r="C55" s="37">
        <f>SUM(C57:C69)</f>
        <v>36867.946670000005</v>
      </c>
      <c r="D55" s="37">
        <v>74539.053020000007</v>
      </c>
    </row>
    <row r="56" spans="1:4" ht="13.5" thickBot="1">
      <c r="A56" s="12" t="s">
        <v>143</v>
      </c>
      <c r="B56" s="13"/>
      <c r="C56" s="37"/>
      <c r="D56" s="37"/>
    </row>
    <row r="57" spans="1:4" ht="13.5" thickBot="1">
      <c r="A57" s="12" t="s">
        <v>218</v>
      </c>
      <c r="B57" s="13" t="s">
        <v>219</v>
      </c>
      <c r="C57" s="37">
        <v>36747.419880000001</v>
      </c>
      <c r="D57" s="37">
        <v>73345.527310000005</v>
      </c>
    </row>
    <row r="58" spans="1:4" ht="13.5" thickBot="1">
      <c r="A58" s="12" t="s">
        <v>220</v>
      </c>
      <c r="B58" s="13" t="s">
        <v>221</v>
      </c>
      <c r="C58" s="37">
        <v>120.52679000000001</v>
      </c>
      <c r="D58" s="37">
        <v>1193.5257099999999</v>
      </c>
    </row>
    <row r="59" spans="1:4" ht="13.5" thickBot="1">
      <c r="A59" s="12" t="s">
        <v>222</v>
      </c>
      <c r="B59" s="13" t="s">
        <v>223</v>
      </c>
      <c r="C59" s="37"/>
      <c r="D59" s="37"/>
    </row>
    <row r="60" spans="1:4" ht="39" thickBot="1">
      <c r="A60" s="12" t="s">
        <v>224</v>
      </c>
      <c r="B60" s="13" t="s">
        <v>225</v>
      </c>
      <c r="C60" s="37"/>
      <c r="D60" s="37"/>
    </row>
    <row r="61" spans="1:4" ht="13.5" thickBot="1">
      <c r="A61" s="12" t="s">
        <v>226</v>
      </c>
      <c r="B61" s="13" t="s">
        <v>227</v>
      </c>
      <c r="C61" s="37"/>
      <c r="D61" s="37"/>
    </row>
    <row r="62" spans="1:4" ht="13.5" thickBot="1">
      <c r="A62" s="12" t="s">
        <v>228</v>
      </c>
      <c r="B62" s="13" t="s">
        <v>229</v>
      </c>
      <c r="C62" s="37"/>
      <c r="D62" s="37"/>
    </row>
    <row r="63" spans="1:4" ht="13.5" thickBot="1">
      <c r="A63" s="12" t="s">
        <v>230</v>
      </c>
      <c r="B63" s="13" t="s">
        <v>231</v>
      </c>
      <c r="C63" s="37"/>
      <c r="D63" s="37"/>
    </row>
    <row r="64" spans="1:4" ht="13.5" thickBot="1">
      <c r="A64" s="12" t="s">
        <v>183</v>
      </c>
      <c r="B64" s="13" t="s">
        <v>232</v>
      </c>
      <c r="C64" s="37"/>
      <c r="D64" s="37"/>
    </row>
    <row r="65" spans="1:4" ht="13.5" thickBot="1">
      <c r="A65" s="12" t="s">
        <v>233</v>
      </c>
      <c r="B65" s="13" t="s">
        <v>234</v>
      </c>
      <c r="C65" s="37"/>
      <c r="D65" s="37"/>
    </row>
    <row r="66" spans="1:4" ht="13.5" thickBot="1">
      <c r="A66" s="12" t="s">
        <v>235</v>
      </c>
      <c r="B66" s="13" t="s">
        <v>236</v>
      </c>
      <c r="C66" s="37"/>
      <c r="D66" s="37"/>
    </row>
    <row r="67" spans="1:4" ht="13.5" thickBot="1">
      <c r="A67" s="12" t="s">
        <v>210</v>
      </c>
      <c r="B67" s="13" t="s">
        <v>237</v>
      </c>
      <c r="C67" s="37"/>
      <c r="D67" s="37"/>
    </row>
    <row r="68" spans="1:4" ht="13.5" thickBot="1">
      <c r="A68" s="12" t="s">
        <v>238</v>
      </c>
      <c r="B68" s="13" t="s">
        <v>239</v>
      </c>
      <c r="C68" s="37"/>
      <c r="D68" s="37"/>
    </row>
    <row r="69" spans="1:4" ht="13.5" thickBot="1">
      <c r="A69" s="12" t="s">
        <v>187</v>
      </c>
      <c r="B69" s="13" t="s">
        <v>240</v>
      </c>
      <c r="C69" s="37"/>
      <c r="D69" s="37"/>
    </row>
    <row r="70" spans="1:4" ht="26.25" thickBot="1">
      <c r="A70" s="12" t="s">
        <v>241</v>
      </c>
      <c r="B70" s="13" t="s">
        <v>242</v>
      </c>
      <c r="C70" s="37">
        <f>C41-C55</f>
        <v>-36867.946670000005</v>
      </c>
      <c r="D70" s="37">
        <v>-71724.811020000008</v>
      </c>
    </row>
    <row r="71" spans="1:4" ht="13.5" customHeight="1" thickBot="1">
      <c r="A71" s="97" t="s">
        <v>243</v>
      </c>
      <c r="B71" s="98"/>
      <c r="C71" s="98"/>
      <c r="D71" s="99"/>
    </row>
    <row r="72" spans="1:4" ht="26.25" thickBot="1">
      <c r="A72" s="12" t="s">
        <v>244</v>
      </c>
      <c r="B72" s="13" t="s">
        <v>245</v>
      </c>
      <c r="C72" s="37">
        <f>SUM(C74:C77)</f>
        <v>16357613.40968</v>
      </c>
      <c r="D72" s="37">
        <v>8400000</v>
      </c>
    </row>
    <row r="73" spans="1:4" ht="13.5" thickBot="1">
      <c r="A73" s="12" t="s">
        <v>143</v>
      </c>
      <c r="B73" s="13"/>
      <c r="C73" s="37"/>
      <c r="D73" s="37"/>
    </row>
    <row r="74" spans="1:4" ht="13.5" thickBot="1">
      <c r="A74" s="12" t="s">
        <v>246</v>
      </c>
      <c r="B74" s="13" t="s">
        <v>247</v>
      </c>
      <c r="C74" s="37"/>
      <c r="D74" s="37"/>
    </row>
    <row r="75" spans="1:4" ht="13.5" thickBot="1">
      <c r="A75" s="12" t="s">
        <v>248</v>
      </c>
      <c r="B75" s="13" t="s">
        <v>249</v>
      </c>
      <c r="C75" s="37">
        <v>16357613.40968</v>
      </c>
      <c r="D75" s="37">
        <v>8400000</v>
      </c>
    </row>
    <row r="76" spans="1:4" ht="13.5" thickBot="1">
      <c r="A76" s="12" t="s">
        <v>177</v>
      </c>
      <c r="B76" s="13" t="s">
        <v>250</v>
      </c>
      <c r="C76" s="37"/>
      <c r="D76" s="37"/>
    </row>
    <row r="77" spans="1:4" ht="13.5" thickBot="1">
      <c r="A77" s="12" t="s">
        <v>178</v>
      </c>
      <c r="B77" s="13" t="s">
        <v>251</v>
      </c>
      <c r="C77" s="37"/>
      <c r="D77" s="37"/>
    </row>
    <row r="78" spans="1:4" ht="16.5" customHeight="1" thickBot="1">
      <c r="A78" s="12" t="s">
        <v>252</v>
      </c>
      <c r="B78" s="13">
        <v>100</v>
      </c>
      <c r="C78" s="37">
        <f>SUM(C80:C84)</f>
        <v>14280247.431940001</v>
      </c>
      <c r="D78" s="37">
        <v>8559899.5927699991</v>
      </c>
    </row>
    <row r="79" spans="1:4" ht="13.5" thickBot="1">
      <c r="A79" s="12" t="s">
        <v>143</v>
      </c>
      <c r="B79" s="13"/>
      <c r="C79" s="37"/>
      <c r="D79" s="37"/>
    </row>
    <row r="80" spans="1:4" ht="13.5" thickBot="1">
      <c r="A80" s="12" t="s">
        <v>253</v>
      </c>
      <c r="B80" s="13">
        <v>101</v>
      </c>
      <c r="C80" s="37">
        <v>14157613.40968</v>
      </c>
      <c r="D80" s="37">
        <v>8436666.6666499991</v>
      </c>
    </row>
    <row r="81" spans="1:5" ht="13.5" thickBot="1">
      <c r="A81" s="12" t="s">
        <v>183</v>
      </c>
      <c r="B81" s="13">
        <v>102</v>
      </c>
      <c r="C81" s="37">
        <v>0</v>
      </c>
      <c r="D81" s="37"/>
    </row>
    <row r="82" spans="1:5" ht="13.5" thickBot="1">
      <c r="A82" s="12" t="s">
        <v>254</v>
      </c>
      <c r="B82" s="13">
        <v>103</v>
      </c>
      <c r="C82" s="37">
        <v>0</v>
      </c>
      <c r="D82" s="37"/>
    </row>
    <row r="83" spans="1:5" ht="13.5" thickBot="1">
      <c r="A83" s="12" t="s">
        <v>255</v>
      </c>
      <c r="B83" s="13">
        <v>104</v>
      </c>
      <c r="C83" s="37"/>
      <c r="D83" s="37"/>
    </row>
    <row r="84" spans="1:5" ht="13.5" thickBot="1">
      <c r="A84" s="12" t="s">
        <v>256</v>
      </c>
      <c r="B84" s="13">
        <v>105</v>
      </c>
      <c r="C84" s="37">
        <v>122634.02226</v>
      </c>
      <c r="D84" s="37">
        <v>123232.92612</v>
      </c>
    </row>
    <row r="85" spans="1:5" ht="26.25" thickBot="1">
      <c r="A85" s="12" t="s">
        <v>257</v>
      </c>
      <c r="B85" s="13">
        <v>110</v>
      </c>
      <c r="C85" s="37">
        <f>C72-C78</f>
        <v>2077365.9777399991</v>
      </c>
      <c r="D85" s="37">
        <v>-159899.59276999906</v>
      </c>
    </row>
    <row r="86" spans="1:5" ht="13.5" thickBot="1">
      <c r="A86" s="12" t="s">
        <v>258</v>
      </c>
      <c r="B86" s="13">
        <v>120</v>
      </c>
      <c r="C86" s="37">
        <v>2.70262</v>
      </c>
      <c r="D86" s="37">
        <v>0.20319999999999999</v>
      </c>
    </row>
    <row r="87" spans="1:5" ht="26.25" thickBot="1">
      <c r="A87" s="12" t="s">
        <v>259</v>
      </c>
      <c r="B87" s="13">
        <v>130</v>
      </c>
      <c r="C87" s="37">
        <v>51.223999999999997</v>
      </c>
      <c r="D87" s="37">
        <v>-9.7799999999999994</v>
      </c>
    </row>
    <row r="88" spans="1:5" ht="39" thickBot="1">
      <c r="A88" s="12" t="s">
        <v>260</v>
      </c>
      <c r="B88" s="13">
        <v>140</v>
      </c>
      <c r="C88" s="37">
        <f>C39+C70+C85+C87</f>
        <v>-691827.66497999604</v>
      </c>
      <c r="D88" s="37">
        <v>534516.6335300199</v>
      </c>
    </row>
    <row r="89" spans="1:5" ht="26.25" thickBot="1">
      <c r="A89" s="12" t="s">
        <v>261</v>
      </c>
      <c r="B89" s="13">
        <v>150</v>
      </c>
      <c r="C89" s="37">
        <v>884428.00699999998</v>
      </c>
      <c r="D89" s="37">
        <v>253457.90410000001</v>
      </c>
    </row>
    <row r="90" spans="1:5" ht="26.25" thickBot="1">
      <c r="A90" s="12" t="s">
        <v>262</v>
      </c>
      <c r="B90" s="13">
        <v>160</v>
      </c>
      <c r="C90" s="37">
        <f>C88+C89+C86</f>
        <v>192603.04464000394</v>
      </c>
      <c r="D90" s="37">
        <v>787974.74083001993</v>
      </c>
    </row>
    <row r="91" spans="1:5">
      <c r="A91" s="23"/>
      <c r="C91" s="80">
        <f>C90-ф1!C22</f>
        <v>6.80003926390782E-4</v>
      </c>
      <c r="D91" s="80">
        <v>4.0001992601901293E-4</v>
      </c>
      <c r="E91" s="22"/>
    </row>
    <row r="92" spans="1:5">
      <c r="A92" s="23"/>
      <c r="C92" s="81"/>
      <c r="D92" s="81"/>
    </row>
    <row r="93" spans="1:5">
      <c r="A93" s="25" t="s">
        <v>106</v>
      </c>
      <c r="B93" s="79"/>
      <c r="C93" s="79"/>
    </row>
    <row r="94" spans="1:5" s="27" customFormat="1" ht="11.25">
      <c r="A94" s="26" t="s">
        <v>107</v>
      </c>
      <c r="B94" s="84" t="s">
        <v>108</v>
      </c>
      <c r="C94" s="84"/>
      <c r="D94" s="28"/>
    </row>
    <row r="95" spans="1:5">
      <c r="A95" s="23"/>
      <c r="C95" s="3"/>
      <c r="D95" s="22"/>
    </row>
    <row r="96" spans="1:5">
      <c r="A96" s="25" t="s">
        <v>109</v>
      </c>
      <c r="B96" s="79"/>
      <c r="C96" s="79"/>
    </row>
    <row r="97" spans="1:3" s="27" customFormat="1" ht="11.25">
      <c r="A97" s="26" t="s">
        <v>110</v>
      </c>
      <c r="B97" s="84" t="s">
        <v>111</v>
      </c>
      <c r="C97" s="84"/>
    </row>
    <row r="98" spans="1:3">
      <c r="A98" s="23"/>
      <c r="C98" s="3"/>
    </row>
    <row r="99" spans="1:3">
      <c r="A99" s="23" t="s">
        <v>112</v>
      </c>
      <c r="C99" s="3"/>
    </row>
  </sheetData>
  <mergeCells count="14">
    <mergeCell ref="B94:C94"/>
    <mergeCell ref="B97:C97"/>
    <mergeCell ref="A71:D71"/>
    <mergeCell ref="A6:D6"/>
    <mergeCell ref="A7:D7"/>
    <mergeCell ref="A8:D8"/>
    <mergeCell ref="A9:D9"/>
    <mergeCell ref="A10:D10"/>
    <mergeCell ref="A13:D13"/>
    <mergeCell ref="A15:D15"/>
    <mergeCell ref="A16:D16"/>
    <mergeCell ref="A18:D18"/>
    <mergeCell ref="A21:D21"/>
    <mergeCell ref="A40:D40"/>
  </mergeCells>
  <hyperlinks>
    <hyperlink ref="D2" r:id="rId1" display="jl:30820085.0" xr:uid="{00000000-0004-0000-0400-000000000000}"/>
  </hyperlinks>
  <pageMargins left="0.59055118110236227" right="0.39370078740157483" top="0.59055118110236227" bottom="0.39370078740157483" header="0.51181102362204722" footer="0.51181102362204722"/>
  <pageSetup paperSize="9" scale="97" fitToHeight="2" orientation="portrait" horizontalDpi="4294967295" verticalDpi="4294967295" r:id="rId2"/>
  <headerFooter alignWithMargins="0"/>
  <customProperties>
    <customPr name="_pios_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0"/>
  <sheetViews>
    <sheetView view="pageBreakPreview" topLeftCell="A55" zoomScale="60" zoomScaleNormal="100" workbookViewId="0">
      <selection activeCell="B93" sqref="B93:C99"/>
    </sheetView>
  </sheetViews>
  <sheetFormatPr defaultRowHeight="12.75"/>
  <cols>
    <col min="1" max="1" width="51.85546875" style="3" customWidth="1"/>
    <col min="2" max="2" width="9.140625" style="3"/>
    <col min="3" max="3" width="18.28515625" style="34" customWidth="1"/>
    <col min="4" max="4" width="18.28515625" style="3" customWidth="1"/>
    <col min="5" max="5" width="13" style="3" customWidth="1"/>
    <col min="6" max="6" width="11.7109375" style="3" customWidth="1"/>
    <col min="7" max="7" width="10.28515625" style="3" bestFit="1" customWidth="1"/>
    <col min="8" max="16384" width="9.140625" style="3"/>
  </cols>
  <sheetData>
    <row r="1" spans="1:4" s="55" customFormat="1">
      <c r="A1" s="69"/>
      <c r="B1" s="69"/>
      <c r="C1" s="69"/>
      <c r="D1" s="69" t="s">
        <v>356</v>
      </c>
    </row>
    <row r="2" spans="1:4" s="55" customFormat="1">
      <c r="A2" s="70"/>
      <c r="B2" s="70"/>
      <c r="C2" s="71"/>
      <c r="D2" s="71" t="s">
        <v>357</v>
      </c>
    </row>
    <row r="3" spans="1:4" s="55" customFormat="1">
      <c r="A3" s="69"/>
      <c r="B3" s="69"/>
      <c r="C3" s="69"/>
      <c r="D3" s="69" t="s">
        <v>358</v>
      </c>
    </row>
    <row r="4" spans="1:4" s="55" customFormat="1">
      <c r="A4" s="69"/>
      <c r="B4" s="69"/>
      <c r="C4" s="69"/>
      <c r="D4" s="69" t="s">
        <v>451</v>
      </c>
    </row>
    <row r="5" spans="1:4" s="55" customFormat="1">
      <c r="A5" s="69"/>
      <c r="B5" s="69"/>
      <c r="C5" s="69"/>
      <c r="D5" s="69" t="s">
        <v>502</v>
      </c>
    </row>
    <row r="6" spans="1:4" s="55" customFormat="1">
      <c r="A6" s="69"/>
      <c r="B6" s="69"/>
      <c r="C6" s="69"/>
      <c r="D6" s="69"/>
    </row>
    <row r="7" spans="1:4" s="55" customFormat="1">
      <c r="A7" s="104" t="s">
        <v>503</v>
      </c>
      <c r="B7" s="96"/>
      <c r="C7" s="96"/>
      <c r="D7" s="96"/>
    </row>
    <row r="8" spans="1:4" s="57" customFormat="1">
      <c r="A8" s="104" t="s">
        <v>454</v>
      </c>
      <c r="B8" s="105"/>
      <c r="C8" s="105"/>
      <c r="D8" s="105"/>
    </row>
    <row r="9" spans="1:4" s="57" customFormat="1">
      <c r="A9" s="104" t="s">
        <v>504</v>
      </c>
      <c r="B9" s="105"/>
      <c r="C9" s="105"/>
      <c r="D9" s="105"/>
    </row>
    <row r="10" spans="1:4" s="57" customFormat="1">
      <c r="A10" s="91" t="s">
        <v>505</v>
      </c>
      <c r="B10" s="92"/>
      <c r="C10" s="92"/>
      <c r="D10" s="92"/>
    </row>
    <row r="11" spans="1:4" s="57" customFormat="1">
      <c r="A11" s="93" t="s">
        <v>506</v>
      </c>
      <c r="B11" s="93"/>
      <c r="C11" s="93"/>
      <c r="D11" s="93"/>
    </row>
    <row r="12" spans="1:4" s="55" customFormat="1">
      <c r="A12" s="9"/>
      <c r="B12" s="9"/>
      <c r="C12" s="32"/>
      <c r="D12" s="9" t="s">
        <v>360</v>
      </c>
    </row>
    <row r="13" spans="1:4" s="55" customFormat="1">
      <c r="A13" s="9"/>
      <c r="B13" s="3"/>
      <c r="C13" s="34"/>
      <c r="D13" s="3"/>
    </row>
    <row r="14" spans="1:4" s="55" customFormat="1">
      <c r="A14" s="87" t="s">
        <v>507</v>
      </c>
      <c r="B14" s="88"/>
      <c r="C14" s="88"/>
      <c r="D14" s="88"/>
    </row>
    <row r="15" spans="1:4" s="55" customFormat="1">
      <c r="A15" s="7"/>
      <c r="B15" s="3"/>
      <c r="C15" s="34"/>
      <c r="D15" s="3"/>
    </row>
    <row r="16" spans="1:4" s="55" customFormat="1">
      <c r="A16" s="85" t="s">
        <v>508</v>
      </c>
      <c r="B16" s="90"/>
      <c r="C16" s="90"/>
      <c r="D16" s="90"/>
    </row>
    <row r="17" spans="1:5" s="55" customFormat="1">
      <c r="A17" s="87" t="s">
        <v>450</v>
      </c>
      <c r="B17" s="88"/>
      <c r="C17" s="88"/>
      <c r="D17" s="88"/>
    </row>
    <row r="18" spans="1:5" s="55" customFormat="1">
      <c r="A18" s="8"/>
      <c r="B18" s="3"/>
      <c r="C18" s="34"/>
      <c r="D18" s="3"/>
    </row>
    <row r="19" spans="1:5" s="55" customFormat="1" ht="13.5" thickBot="1">
      <c r="A19" s="89" t="s">
        <v>367</v>
      </c>
      <c r="B19" s="90"/>
      <c r="C19" s="90"/>
      <c r="D19" s="90"/>
    </row>
    <row r="20" spans="1:5" s="29" customFormat="1" ht="26.25" thickBot="1">
      <c r="A20" s="10" t="s">
        <v>457</v>
      </c>
      <c r="B20" s="11" t="s">
        <v>369</v>
      </c>
      <c r="C20" s="36" t="s">
        <v>510</v>
      </c>
      <c r="D20" s="11" t="s">
        <v>511</v>
      </c>
    </row>
    <row r="21" spans="1:5" ht="13.5" thickBot="1">
      <c r="A21" s="97" t="s">
        <v>512</v>
      </c>
      <c r="B21" s="98"/>
      <c r="C21" s="98"/>
      <c r="D21" s="99"/>
    </row>
    <row r="22" spans="1:5" ht="26.25" thickBot="1">
      <c r="A22" s="12" t="s">
        <v>513</v>
      </c>
      <c r="B22" s="13" t="s">
        <v>21</v>
      </c>
      <c r="C22" s="37">
        <v>109936310.74116999</v>
      </c>
      <c r="D22" s="37">
        <v>100436873.28192002</v>
      </c>
    </row>
    <row r="23" spans="1:5" ht="13.5" thickBot="1">
      <c r="A23" s="15" t="s">
        <v>479</v>
      </c>
      <c r="B23" s="13"/>
      <c r="C23" s="37"/>
      <c r="D23" s="37"/>
    </row>
    <row r="24" spans="1:5" ht="13.5" thickBot="1">
      <c r="A24" s="15" t="s">
        <v>514</v>
      </c>
      <c r="B24" s="13" t="s">
        <v>23</v>
      </c>
      <c r="C24" s="37">
        <v>109822094.52531999</v>
      </c>
      <c r="D24" s="37">
        <v>100367145.66298001</v>
      </c>
    </row>
    <row r="25" spans="1:5" ht="13.5" thickBot="1">
      <c r="A25" s="15" t="s">
        <v>515</v>
      </c>
      <c r="B25" s="13" t="s">
        <v>25</v>
      </c>
      <c r="C25" s="37"/>
      <c r="D25" s="37">
        <v>0</v>
      </c>
    </row>
    <row r="26" spans="1:5" ht="26.25" thickBot="1">
      <c r="A26" s="15" t="s">
        <v>516</v>
      </c>
      <c r="B26" s="13" t="s">
        <v>27</v>
      </c>
      <c r="C26" s="37"/>
      <c r="D26" s="37">
        <v>11046.42504</v>
      </c>
      <c r="E26" s="38"/>
    </row>
    <row r="27" spans="1:5" ht="13.5" thickBot="1">
      <c r="A27" s="15" t="s">
        <v>517</v>
      </c>
      <c r="B27" s="13" t="s">
        <v>29</v>
      </c>
      <c r="C27" s="37"/>
      <c r="D27" s="37">
        <v>0</v>
      </c>
    </row>
    <row r="28" spans="1:5" ht="13.5" thickBot="1">
      <c r="A28" s="15" t="s">
        <v>518</v>
      </c>
      <c r="B28" s="13" t="s">
        <v>31</v>
      </c>
      <c r="C28" s="37">
        <v>83687.385599999994</v>
      </c>
      <c r="D28" s="37">
        <v>57155.094100000002</v>
      </c>
    </row>
    <row r="29" spans="1:5" ht="13.5" thickBot="1">
      <c r="A29" s="15" t="s">
        <v>519</v>
      </c>
      <c r="B29" s="13" t="s">
        <v>33</v>
      </c>
      <c r="C29" s="37">
        <v>30528.830249999999</v>
      </c>
      <c r="D29" s="37">
        <v>1526.0998</v>
      </c>
    </row>
    <row r="30" spans="1:5" ht="26.25" thickBot="1">
      <c r="A30" s="15" t="s">
        <v>520</v>
      </c>
      <c r="B30" s="13" t="s">
        <v>41</v>
      </c>
      <c r="C30" s="37">
        <v>112668687.66121998</v>
      </c>
      <c r="D30" s="37">
        <v>99670722.464599997</v>
      </c>
    </row>
    <row r="31" spans="1:5" ht="13.5" thickBot="1">
      <c r="A31" s="15" t="s">
        <v>479</v>
      </c>
      <c r="B31" s="13"/>
      <c r="C31" s="37"/>
      <c r="D31" s="37"/>
    </row>
    <row r="32" spans="1:5" ht="13.5" thickBot="1">
      <c r="A32" s="15" t="s">
        <v>521</v>
      </c>
      <c r="B32" s="13" t="s">
        <v>43</v>
      </c>
      <c r="C32" s="37">
        <v>109179875.51990999</v>
      </c>
      <c r="D32" s="37">
        <v>97382095.333340004</v>
      </c>
    </row>
    <row r="33" spans="1:7" ht="39" thickBot="1">
      <c r="A33" s="15" t="s">
        <v>522</v>
      </c>
      <c r="B33" s="13" t="s">
        <v>45</v>
      </c>
      <c r="C33" s="37">
        <v>1150940.8259699999</v>
      </c>
      <c r="D33" s="37">
        <v>603544.60227000003</v>
      </c>
    </row>
    <row r="34" spans="1:7" ht="13.5" thickBot="1">
      <c r="A34" s="15" t="s">
        <v>523</v>
      </c>
      <c r="B34" s="13" t="s">
        <v>130</v>
      </c>
      <c r="C34" s="37">
        <v>1601558.4729200001</v>
      </c>
      <c r="D34" s="14">
        <v>1279507.43472</v>
      </c>
    </row>
    <row r="35" spans="1:7" ht="13.5" thickBot="1">
      <c r="A35" s="15" t="s">
        <v>524</v>
      </c>
      <c r="B35" s="13" t="s">
        <v>132</v>
      </c>
      <c r="C35" s="37">
        <v>367415.37936999998</v>
      </c>
      <c r="D35" s="37">
        <v>212458.42863000001</v>
      </c>
    </row>
    <row r="36" spans="1:7" ht="13.5" thickBot="1">
      <c r="A36" s="15" t="s">
        <v>525</v>
      </c>
      <c r="B36" s="13" t="s">
        <v>134</v>
      </c>
      <c r="C36" s="37"/>
      <c r="D36" s="37">
        <v>0</v>
      </c>
    </row>
    <row r="37" spans="1:7" ht="13.5" thickBot="1">
      <c r="A37" s="15" t="s">
        <v>526</v>
      </c>
      <c r="B37" s="13" t="s">
        <v>186</v>
      </c>
      <c r="C37" s="37">
        <v>240998.64374</v>
      </c>
      <c r="D37" s="14">
        <v>104669.87966000001</v>
      </c>
    </row>
    <row r="38" spans="1:7" ht="13.5" thickBot="1">
      <c r="A38" s="15" t="s">
        <v>527</v>
      </c>
      <c r="B38" s="13" t="s">
        <v>188</v>
      </c>
      <c r="C38" s="37">
        <v>127898.81931000001</v>
      </c>
      <c r="D38" s="14">
        <v>88446.785980000001</v>
      </c>
    </row>
    <row r="39" spans="1:7" ht="26.25" thickBot="1">
      <c r="A39" s="15" t="s">
        <v>528</v>
      </c>
      <c r="B39" s="13" t="s">
        <v>190</v>
      </c>
      <c r="C39" s="37">
        <v>-2732376.9200499952</v>
      </c>
      <c r="D39" s="37">
        <v>766150.81732001901</v>
      </c>
      <c r="G39" s="22"/>
    </row>
    <row r="40" spans="1:7" ht="15.75" customHeight="1" thickBot="1">
      <c r="A40" s="101" t="s">
        <v>529</v>
      </c>
      <c r="B40" s="102"/>
      <c r="C40" s="102"/>
      <c r="D40" s="103"/>
    </row>
    <row r="41" spans="1:7" ht="26.25" thickBot="1">
      <c r="A41" s="15" t="s">
        <v>530</v>
      </c>
      <c r="B41" s="13" t="s">
        <v>193</v>
      </c>
      <c r="C41" s="37">
        <v>0</v>
      </c>
      <c r="D41" s="37">
        <v>2814.2420000000002</v>
      </c>
    </row>
    <row r="42" spans="1:7" ht="13.5" thickBot="1">
      <c r="A42" s="15" t="s">
        <v>479</v>
      </c>
      <c r="B42" s="13"/>
      <c r="C42" s="37"/>
      <c r="D42" s="37"/>
    </row>
    <row r="43" spans="1:7" ht="13.5" thickBot="1">
      <c r="A43" s="15" t="s">
        <v>531</v>
      </c>
      <c r="B43" s="13" t="s">
        <v>195</v>
      </c>
      <c r="C43" s="37"/>
      <c r="D43" s="37">
        <v>2814.2420000000002</v>
      </c>
    </row>
    <row r="44" spans="1:7" ht="13.5" thickBot="1">
      <c r="A44" s="15" t="s">
        <v>532</v>
      </c>
      <c r="B44" s="13" t="s">
        <v>197</v>
      </c>
      <c r="C44" s="37"/>
      <c r="D44" s="37"/>
    </row>
    <row r="45" spans="1:7" ht="13.5" thickBot="1">
      <c r="A45" s="15" t="s">
        <v>533</v>
      </c>
      <c r="B45" s="13" t="s">
        <v>199</v>
      </c>
      <c r="C45" s="37"/>
      <c r="D45" s="37"/>
    </row>
    <row r="46" spans="1:7" ht="29.25" customHeight="1" thickBot="1">
      <c r="A46" s="15" t="s">
        <v>534</v>
      </c>
      <c r="B46" s="13" t="s">
        <v>201</v>
      </c>
      <c r="C46" s="37"/>
      <c r="D46" s="37"/>
    </row>
    <row r="47" spans="1:7" ht="13.5" thickBot="1">
      <c r="A47" s="15" t="s">
        <v>535</v>
      </c>
      <c r="B47" s="13" t="s">
        <v>203</v>
      </c>
      <c r="C47" s="37"/>
      <c r="D47" s="37"/>
    </row>
    <row r="48" spans="1:7" ht="13.5" thickBot="1">
      <c r="A48" s="15" t="s">
        <v>536</v>
      </c>
      <c r="B48" s="13" t="s">
        <v>205</v>
      </c>
      <c r="C48" s="37"/>
      <c r="D48" s="37"/>
    </row>
    <row r="49" spans="1:4" ht="13.5" thickBot="1">
      <c r="A49" s="15" t="s">
        <v>537</v>
      </c>
      <c r="B49" s="13" t="s">
        <v>207</v>
      </c>
      <c r="C49" s="37"/>
      <c r="D49" s="37"/>
    </row>
    <row r="50" spans="1:4" ht="13.5" thickBot="1">
      <c r="A50" s="15" t="s">
        <v>538</v>
      </c>
      <c r="B50" s="13" t="s">
        <v>209</v>
      </c>
      <c r="C50" s="37"/>
      <c r="D50" s="37"/>
    </row>
    <row r="51" spans="1:4" ht="26.25" thickBot="1">
      <c r="A51" s="15" t="s">
        <v>539</v>
      </c>
      <c r="B51" s="13" t="s">
        <v>211</v>
      </c>
      <c r="C51" s="37"/>
      <c r="D51" s="37"/>
    </row>
    <row r="52" spans="1:4" ht="13.5" thickBot="1">
      <c r="A52" s="15" t="s">
        <v>540</v>
      </c>
      <c r="B52" s="13" t="s">
        <v>213</v>
      </c>
      <c r="C52" s="37"/>
      <c r="D52" s="37"/>
    </row>
    <row r="53" spans="1:4" ht="13.5" thickBot="1">
      <c r="A53" s="15" t="s">
        <v>518</v>
      </c>
      <c r="B53" s="13" t="s">
        <v>214</v>
      </c>
      <c r="C53" s="37"/>
      <c r="D53" s="37"/>
    </row>
    <row r="54" spans="1:4" ht="13.5" thickBot="1">
      <c r="A54" s="15" t="s">
        <v>519</v>
      </c>
      <c r="B54" s="13" t="s">
        <v>215</v>
      </c>
      <c r="C54" s="37"/>
      <c r="D54" s="37"/>
    </row>
    <row r="55" spans="1:4" ht="26.25" thickBot="1">
      <c r="A55" s="15" t="s">
        <v>541</v>
      </c>
      <c r="B55" s="13" t="s">
        <v>217</v>
      </c>
      <c r="C55" s="37">
        <v>36867.946670000005</v>
      </c>
      <c r="D55" s="37">
        <v>74539.053020000007</v>
      </c>
    </row>
    <row r="56" spans="1:4" ht="13.5" thickBot="1">
      <c r="A56" s="15" t="s">
        <v>479</v>
      </c>
      <c r="B56" s="13"/>
      <c r="C56" s="37"/>
      <c r="D56" s="37"/>
    </row>
    <row r="57" spans="1:4" ht="13.5" thickBot="1">
      <c r="A57" s="15" t="s">
        <v>542</v>
      </c>
      <c r="B57" s="13" t="s">
        <v>219</v>
      </c>
      <c r="C57" s="37">
        <v>36747.419880000001</v>
      </c>
      <c r="D57" s="37">
        <v>73345.527310000005</v>
      </c>
    </row>
    <row r="58" spans="1:4" ht="13.5" thickBot="1">
      <c r="A58" s="15" t="s">
        <v>543</v>
      </c>
      <c r="B58" s="13" t="s">
        <v>221</v>
      </c>
      <c r="C58" s="37">
        <v>120.52679000000001</v>
      </c>
      <c r="D58" s="37">
        <v>1193.5257099999999</v>
      </c>
    </row>
    <row r="59" spans="1:4" ht="13.5" thickBot="1">
      <c r="A59" s="15" t="s">
        <v>544</v>
      </c>
      <c r="B59" s="13" t="s">
        <v>223</v>
      </c>
      <c r="C59" s="37"/>
      <c r="D59" s="37"/>
    </row>
    <row r="60" spans="1:4" ht="39" thickBot="1">
      <c r="A60" s="15" t="s">
        <v>545</v>
      </c>
      <c r="B60" s="13" t="s">
        <v>225</v>
      </c>
      <c r="C60" s="37"/>
      <c r="D60" s="37"/>
    </row>
    <row r="61" spans="1:4" ht="13.5" thickBot="1">
      <c r="A61" s="15" t="s">
        <v>546</v>
      </c>
      <c r="B61" s="13" t="s">
        <v>227</v>
      </c>
      <c r="C61" s="37"/>
      <c r="D61" s="37"/>
    </row>
    <row r="62" spans="1:4" ht="13.5" thickBot="1">
      <c r="A62" s="15" t="s">
        <v>547</v>
      </c>
      <c r="B62" s="13" t="s">
        <v>229</v>
      </c>
      <c r="C62" s="37"/>
      <c r="D62" s="37"/>
    </row>
    <row r="63" spans="1:4" ht="13.5" thickBot="1">
      <c r="A63" s="15" t="s">
        <v>548</v>
      </c>
      <c r="B63" s="13" t="s">
        <v>231</v>
      </c>
      <c r="C63" s="37"/>
      <c r="D63" s="37"/>
    </row>
    <row r="64" spans="1:4" ht="13.5" thickBot="1">
      <c r="A64" s="15" t="s">
        <v>524</v>
      </c>
      <c r="B64" s="13" t="s">
        <v>232</v>
      </c>
      <c r="C64" s="37"/>
      <c r="D64" s="37"/>
    </row>
    <row r="65" spans="1:4" ht="13.5" thickBot="1">
      <c r="A65" s="15" t="s">
        <v>549</v>
      </c>
      <c r="B65" s="13" t="s">
        <v>234</v>
      </c>
      <c r="C65" s="37"/>
      <c r="D65" s="37"/>
    </row>
    <row r="66" spans="1:4" ht="13.5" thickBot="1">
      <c r="A66" s="15" t="s">
        <v>550</v>
      </c>
      <c r="B66" s="13" t="s">
        <v>236</v>
      </c>
      <c r="C66" s="37"/>
      <c r="D66" s="37"/>
    </row>
    <row r="67" spans="1:4" ht="26.25" thickBot="1">
      <c r="A67" s="15" t="s">
        <v>539</v>
      </c>
      <c r="B67" s="13" t="s">
        <v>237</v>
      </c>
      <c r="C67" s="37"/>
      <c r="D67" s="37"/>
    </row>
    <row r="68" spans="1:4" ht="13.5" thickBot="1">
      <c r="A68" s="15" t="s">
        <v>551</v>
      </c>
      <c r="B68" s="13" t="s">
        <v>239</v>
      </c>
      <c r="C68" s="37"/>
      <c r="D68" s="37"/>
    </row>
    <row r="69" spans="1:4" ht="13.5" thickBot="1">
      <c r="A69" s="15" t="s">
        <v>552</v>
      </c>
      <c r="B69" s="13" t="s">
        <v>240</v>
      </c>
      <c r="C69" s="37"/>
      <c r="D69" s="37"/>
    </row>
    <row r="70" spans="1:4" ht="26.25" thickBot="1">
      <c r="A70" s="15" t="s">
        <v>553</v>
      </c>
      <c r="B70" s="13" t="s">
        <v>242</v>
      </c>
      <c r="C70" s="37">
        <v>-36867.946670000005</v>
      </c>
      <c r="D70" s="37">
        <v>-71724.811020000008</v>
      </c>
    </row>
    <row r="71" spans="1:4" ht="13.5" thickBot="1">
      <c r="A71" s="101" t="s">
        <v>554</v>
      </c>
      <c r="B71" s="102"/>
      <c r="C71" s="102"/>
      <c r="D71" s="103"/>
    </row>
    <row r="72" spans="1:4" ht="26.25" thickBot="1">
      <c r="A72" s="15" t="s">
        <v>555</v>
      </c>
      <c r="B72" s="13" t="s">
        <v>245</v>
      </c>
      <c r="C72" s="37">
        <v>16357613.40968</v>
      </c>
      <c r="D72" s="37">
        <v>8400000</v>
      </c>
    </row>
    <row r="73" spans="1:4" ht="13.5" thickBot="1">
      <c r="A73" s="15" t="s">
        <v>479</v>
      </c>
      <c r="B73" s="13"/>
      <c r="C73" s="37"/>
      <c r="D73" s="37"/>
    </row>
    <row r="74" spans="1:4" ht="13.5" thickBot="1">
      <c r="A74" s="15" t="s">
        <v>556</v>
      </c>
      <c r="B74" s="13" t="s">
        <v>247</v>
      </c>
      <c r="C74" s="37"/>
      <c r="D74" s="37"/>
    </row>
    <row r="75" spans="1:4" ht="13.5" thickBot="1">
      <c r="A75" s="15" t="s">
        <v>557</v>
      </c>
      <c r="B75" s="13" t="s">
        <v>249</v>
      </c>
      <c r="C75" s="37">
        <v>16357613.40968</v>
      </c>
      <c r="D75" s="37">
        <v>8400000</v>
      </c>
    </row>
    <row r="76" spans="1:4" ht="13.5" thickBot="1">
      <c r="A76" s="15" t="s">
        <v>518</v>
      </c>
      <c r="B76" s="13" t="s">
        <v>250</v>
      </c>
      <c r="C76" s="37"/>
      <c r="D76" s="37"/>
    </row>
    <row r="77" spans="1:4" ht="13.5" thickBot="1">
      <c r="A77" s="15" t="s">
        <v>558</v>
      </c>
      <c r="B77" s="13" t="s">
        <v>251</v>
      </c>
      <c r="C77" s="37"/>
      <c r="D77" s="37"/>
    </row>
    <row r="78" spans="1:4" ht="26.25" thickBot="1">
      <c r="A78" s="15" t="s">
        <v>559</v>
      </c>
      <c r="B78" s="13">
        <v>100</v>
      </c>
      <c r="C78" s="37">
        <v>14280247.431940001</v>
      </c>
      <c r="D78" s="37">
        <v>8559899.5927699991</v>
      </c>
    </row>
    <row r="79" spans="1:4" ht="13.5" thickBot="1">
      <c r="A79" s="15" t="s">
        <v>479</v>
      </c>
      <c r="B79" s="13"/>
      <c r="C79" s="37"/>
      <c r="D79" s="37"/>
    </row>
    <row r="80" spans="1:4" ht="13.5" thickBot="1">
      <c r="A80" s="15" t="s">
        <v>560</v>
      </c>
      <c r="B80" s="13">
        <v>101</v>
      </c>
      <c r="C80" s="37">
        <v>14157613.40968</v>
      </c>
      <c r="D80" s="37">
        <v>8436666.6666499991</v>
      </c>
    </row>
    <row r="81" spans="1:5" ht="13.5" thickBot="1">
      <c r="A81" s="15" t="s">
        <v>561</v>
      </c>
      <c r="B81" s="13">
        <v>102</v>
      </c>
      <c r="C81" s="37">
        <v>0</v>
      </c>
      <c r="D81" s="37"/>
    </row>
    <row r="82" spans="1:5" ht="13.5" thickBot="1">
      <c r="A82" s="15" t="s">
        <v>562</v>
      </c>
      <c r="B82" s="13">
        <v>103</v>
      </c>
      <c r="C82" s="37">
        <v>0</v>
      </c>
      <c r="D82" s="37"/>
    </row>
    <row r="83" spans="1:5" ht="26.25" thickBot="1">
      <c r="A83" s="15" t="s">
        <v>563</v>
      </c>
      <c r="B83" s="13">
        <v>104</v>
      </c>
      <c r="C83" s="37"/>
      <c r="D83" s="37"/>
    </row>
    <row r="84" spans="1:5" ht="13.5" thickBot="1">
      <c r="A84" s="15" t="s">
        <v>564</v>
      </c>
      <c r="B84" s="13">
        <v>105</v>
      </c>
      <c r="C84" s="37">
        <v>122634.02226</v>
      </c>
      <c r="D84" s="37">
        <v>123232.92612</v>
      </c>
    </row>
    <row r="85" spans="1:5" ht="39" thickBot="1">
      <c r="A85" s="15" t="s">
        <v>565</v>
      </c>
      <c r="B85" s="13">
        <v>110</v>
      </c>
      <c r="C85" s="37">
        <v>2077365.9777399991</v>
      </c>
      <c r="D85" s="37">
        <v>-159899.59276999906</v>
      </c>
    </row>
    <row r="86" spans="1:5" ht="13.5" thickBot="1">
      <c r="A86" s="15" t="s">
        <v>566</v>
      </c>
      <c r="B86" s="13">
        <v>120</v>
      </c>
      <c r="C86" s="37">
        <v>2.70262</v>
      </c>
      <c r="D86" s="37">
        <v>0.20319999999999999</v>
      </c>
    </row>
    <row r="87" spans="1:5" ht="26.25" thickBot="1">
      <c r="A87" s="15" t="s">
        <v>567</v>
      </c>
      <c r="B87" s="13">
        <v>130</v>
      </c>
      <c r="C87" s="37">
        <v>51.223999999999997</v>
      </c>
      <c r="D87" s="37">
        <v>-9.7799999999999994</v>
      </c>
    </row>
    <row r="88" spans="1:5" ht="26.25" thickBot="1">
      <c r="A88" s="15" t="s">
        <v>568</v>
      </c>
      <c r="B88" s="13">
        <v>140</v>
      </c>
      <c r="C88" s="37">
        <v>-691827.66497999604</v>
      </c>
      <c r="D88" s="37">
        <v>534516.6335300199</v>
      </c>
    </row>
    <row r="89" spans="1:5" ht="26.25" thickBot="1">
      <c r="A89" s="15" t="s">
        <v>569</v>
      </c>
      <c r="B89" s="13">
        <v>150</v>
      </c>
      <c r="C89" s="37">
        <v>884428.00699999998</v>
      </c>
      <c r="D89" s="37">
        <v>253457.90410000001</v>
      </c>
    </row>
    <row r="90" spans="1:5" ht="26.25" thickBot="1">
      <c r="A90" s="15" t="s">
        <v>570</v>
      </c>
      <c r="B90" s="13">
        <v>160</v>
      </c>
      <c r="C90" s="37">
        <v>192603.04464000394</v>
      </c>
      <c r="D90" s="37">
        <v>787974.74083001993</v>
      </c>
    </row>
    <row r="91" spans="1:5">
      <c r="A91" s="23"/>
      <c r="C91" s="39"/>
      <c r="D91" s="22"/>
      <c r="E91" s="22"/>
    </row>
    <row r="92" spans="1:5">
      <c r="A92" s="23"/>
    </row>
    <row r="93" spans="1:5" s="55" customFormat="1">
      <c r="A93" s="63" t="s">
        <v>679</v>
      </c>
      <c r="B93" s="83"/>
      <c r="C93" s="83"/>
    </row>
    <row r="94" spans="1:5" s="65" customFormat="1" ht="11.25">
      <c r="A94" s="64" t="s">
        <v>680</v>
      </c>
      <c r="B94" s="94" t="s">
        <v>674</v>
      </c>
      <c r="C94" s="94"/>
      <c r="D94" s="66"/>
    </row>
    <row r="95" spans="1:5" s="55" customFormat="1">
      <c r="A95" s="67"/>
      <c r="B95" s="82"/>
      <c r="C95" s="82"/>
      <c r="D95" s="68"/>
    </row>
    <row r="96" spans="1:5" s="55" customFormat="1">
      <c r="A96" s="63" t="s">
        <v>681</v>
      </c>
      <c r="B96" s="83"/>
      <c r="C96" s="83"/>
    </row>
    <row r="97" spans="1:3" s="65" customFormat="1" ht="11.25">
      <c r="A97" s="64" t="s">
        <v>682</v>
      </c>
      <c r="B97" s="94" t="s">
        <v>674</v>
      </c>
      <c r="C97" s="94"/>
    </row>
    <row r="98" spans="1:3" s="55" customFormat="1">
      <c r="A98" s="67"/>
      <c r="B98" s="82"/>
      <c r="C98" s="82"/>
    </row>
    <row r="99" spans="1:3" s="55" customFormat="1">
      <c r="A99" s="67" t="s">
        <v>447</v>
      </c>
      <c r="B99" s="82"/>
      <c r="C99" s="82"/>
    </row>
    <row r="100" spans="1:3">
      <c r="A100" s="23"/>
      <c r="C100" s="3"/>
    </row>
  </sheetData>
  <mergeCells count="14">
    <mergeCell ref="A14:D14"/>
    <mergeCell ref="A7:D7"/>
    <mergeCell ref="A8:D8"/>
    <mergeCell ref="A9:D9"/>
    <mergeCell ref="A10:D10"/>
    <mergeCell ref="A11:D11"/>
    <mergeCell ref="B94:C94"/>
    <mergeCell ref="B97:C97"/>
    <mergeCell ref="A16:D16"/>
    <mergeCell ref="A17:D17"/>
    <mergeCell ref="A19:D19"/>
    <mergeCell ref="A21:D21"/>
    <mergeCell ref="A40:D40"/>
    <mergeCell ref="A71:D71"/>
  </mergeCells>
  <hyperlinks>
    <hyperlink ref="D2" r:id="rId1" display="jl:30820087.0" xr:uid="{00000000-0004-0000-0500-000000000000}"/>
  </hyperlinks>
  <pageMargins left="0.78740157480314965" right="0.39370078740157483" top="0.39370078740157483" bottom="0.39370078740157483" header="0.31496062992125984" footer="0.31496062992125984"/>
  <pageSetup paperSize="9" scale="91" orientation="portrait" horizontalDpi="4294967295" verticalDpi="4294967295" r:id="rId2"/>
  <colBreaks count="1" manualBreakCount="1">
    <brk id="4" max="1048575" man="1"/>
  </colBreaks>
  <customProperties>
    <customPr name="_pios_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  <pageSetUpPr fitToPage="1"/>
  </sheetPr>
  <dimension ref="A1:G108"/>
  <sheetViews>
    <sheetView view="pageBreakPreview" topLeftCell="A85" zoomScale="60" zoomScaleNormal="100" workbookViewId="0">
      <selection activeCell="D112" sqref="D112"/>
    </sheetView>
  </sheetViews>
  <sheetFormatPr defaultRowHeight="12.75"/>
  <cols>
    <col min="1" max="1" width="51.85546875" style="3" customWidth="1"/>
    <col min="2" max="2" width="9.140625" style="3"/>
    <col min="3" max="3" width="18.28515625" style="34" customWidth="1"/>
    <col min="4" max="4" width="18.28515625" style="3" customWidth="1"/>
    <col min="5" max="5" width="13" style="3" customWidth="1"/>
    <col min="6" max="6" width="11.7109375" style="3" customWidth="1"/>
    <col min="7" max="7" width="10.28515625" style="3" bestFit="1" customWidth="1"/>
    <col min="8" max="16384" width="9.140625" style="3"/>
  </cols>
  <sheetData>
    <row r="1" spans="1:4">
      <c r="A1" s="2"/>
      <c r="B1" s="2"/>
      <c r="C1" s="32"/>
      <c r="D1" s="2" t="s">
        <v>166</v>
      </c>
    </row>
    <row r="2" spans="1:4">
      <c r="A2" s="4"/>
      <c r="B2" s="4"/>
      <c r="C2" s="33"/>
      <c r="D2" s="4" t="s">
        <v>3</v>
      </c>
    </row>
    <row r="3" spans="1:4">
      <c r="A3" s="2"/>
      <c r="B3" s="2"/>
      <c r="C3" s="32"/>
      <c r="D3" s="2" t="s">
        <v>4</v>
      </c>
    </row>
    <row r="4" spans="1:4" ht="11.25" customHeight="1">
      <c r="A4" s="2"/>
      <c r="B4" s="2"/>
      <c r="C4" s="32"/>
      <c r="D4" s="2" t="s">
        <v>5</v>
      </c>
    </row>
    <row r="5" spans="1:4" ht="18.75" customHeight="1">
      <c r="A5" s="2"/>
      <c r="B5" s="2"/>
      <c r="C5" s="32"/>
      <c r="D5" s="2"/>
    </row>
    <row r="6" spans="1:4" ht="12.75" customHeight="1">
      <c r="A6" s="91" t="s">
        <v>263</v>
      </c>
      <c r="B6" s="90"/>
      <c r="C6" s="90"/>
      <c r="D6" s="90"/>
    </row>
    <row r="7" spans="1:4" s="5" customFormat="1" ht="12.75" customHeight="1">
      <c r="A7" s="91" t="s">
        <v>8</v>
      </c>
      <c r="B7" s="92"/>
      <c r="C7" s="92"/>
      <c r="D7" s="92"/>
    </row>
    <row r="8" spans="1:4" s="5" customFormat="1" ht="12.75" customHeight="1">
      <c r="A8" s="91" t="s">
        <v>9</v>
      </c>
      <c r="B8" s="92"/>
      <c r="C8" s="92"/>
      <c r="D8" s="92"/>
    </row>
    <row r="9" spans="1:4" s="5" customFormat="1" ht="27" customHeight="1">
      <c r="A9" s="91" t="s">
        <v>115</v>
      </c>
      <c r="B9" s="92"/>
      <c r="C9" s="92"/>
      <c r="D9" s="92"/>
    </row>
    <row r="10" spans="1:4" s="5" customFormat="1">
      <c r="A10" s="93" t="s">
        <v>11</v>
      </c>
      <c r="B10" s="93"/>
      <c r="C10" s="93"/>
      <c r="D10" s="93"/>
    </row>
    <row r="11" spans="1:4">
      <c r="A11" s="2"/>
      <c r="B11" s="2"/>
      <c r="C11" s="32"/>
      <c r="D11" s="2" t="s">
        <v>6</v>
      </c>
    </row>
    <row r="12" spans="1:4">
      <c r="A12" s="2"/>
    </row>
    <row r="13" spans="1:4">
      <c r="A13" s="100" t="s">
        <v>168</v>
      </c>
      <c r="B13" s="90"/>
      <c r="C13" s="90"/>
      <c r="D13" s="90"/>
    </row>
    <row r="14" spans="1:4">
      <c r="A14" s="6"/>
    </row>
    <row r="15" spans="1:4">
      <c r="A15" s="85" t="s">
        <v>264</v>
      </c>
      <c r="B15" s="90"/>
      <c r="C15" s="90"/>
      <c r="D15" s="90"/>
    </row>
    <row r="16" spans="1:4">
      <c r="A16" s="87" t="str">
        <f>CONCATENATE("отчетный период ",ф1!A1)</f>
        <v>отчетный период январь-сентябрь 2022 года</v>
      </c>
      <c r="B16" s="88"/>
      <c r="C16" s="88"/>
      <c r="D16" s="88"/>
    </row>
    <row r="17" spans="1:5">
      <c r="A17" s="8"/>
    </row>
    <row r="18" spans="1:5">
      <c r="A18" s="89" t="s">
        <v>170</v>
      </c>
      <c r="B18" s="90"/>
      <c r="C18" s="90"/>
      <c r="D18" s="90"/>
    </row>
    <row r="19" spans="1:5" ht="13.5" thickBot="1">
      <c r="A19" s="35"/>
    </row>
    <row r="20" spans="1:5" s="29" customFormat="1" ht="26.25" thickBot="1">
      <c r="A20" s="10" t="s">
        <v>118</v>
      </c>
      <c r="B20" s="11" t="s">
        <v>16</v>
      </c>
      <c r="C20" s="36" t="s">
        <v>119</v>
      </c>
      <c r="D20" s="11" t="s">
        <v>120</v>
      </c>
    </row>
    <row r="21" spans="1:5" ht="14.25" customHeight="1" thickBot="1">
      <c r="A21" s="97" t="s">
        <v>171</v>
      </c>
      <c r="B21" s="98"/>
      <c r="C21" s="98"/>
      <c r="D21" s="99"/>
    </row>
    <row r="22" spans="1:5" ht="13.5" thickBot="1">
      <c r="A22" s="12" t="s">
        <v>265</v>
      </c>
      <c r="B22" s="13" t="s">
        <v>21</v>
      </c>
      <c r="C22" s="37">
        <f>ф2!C32</f>
        <v>-4783401.2607399905</v>
      </c>
      <c r="D22" s="37">
        <v>-3563644.3388200011</v>
      </c>
    </row>
    <row r="23" spans="1:5" ht="26.25" thickBot="1">
      <c r="A23" s="12" t="s">
        <v>266</v>
      </c>
      <c r="B23" s="13" t="s">
        <v>23</v>
      </c>
      <c r="C23" s="14">
        <v>96578.064639999982</v>
      </c>
      <c r="D23" s="37">
        <v>71582.172770000005</v>
      </c>
    </row>
    <row r="24" spans="1:5" ht="13.5" thickBot="1">
      <c r="A24" s="12" t="s">
        <v>267</v>
      </c>
      <c r="B24" s="13" t="s">
        <v>25</v>
      </c>
      <c r="C24" s="14"/>
      <c r="D24" s="37"/>
    </row>
    <row r="25" spans="1:5" ht="26.25" thickBot="1">
      <c r="A25" s="12" t="s">
        <v>268</v>
      </c>
      <c r="B25" s="13" t="s">
        <v>27</v>
      </c>
      <c r="C25" s="37"/>
      <c r="D25" s="37"/>
      <c r="E25" s="38"/>
    </row>
    <row r="26" spans="1:5" ht="39" thickBot="1">
      <c r="A26" s="12" t="s">
        <v>269</v>
      </c>
      <c r="B26" s="13" t="s">
        <v>29</v>
      </c>
      <c r="C26" s="37"/>
      <c r="D26" s="37"/>
    </row>
    <row r="27" spans="1:5" ht="13.5" thickBot="1">
      <c r="A27" s="12" t="s">
        <v>270</v>
      </c>
      <c r="B27" s="13" t="s">
        <v>31</v>
      </c>
      <c r="C27" s="37">
        <v>1233.9967199999999</v>
      </c>
      <c r="D27" s="37">
        <v>1112.8927900000001</v>
      </c>
    </row>
    <row r="28" spans="1:5" ht="13.5" thickBot="1">
      <c r="A28" s="12" t="s">
        <v>271</v>
      </c>
      <c r="B28" s="13" t="s">
        <v>33</v>
      </c>
      <c r="C28" s="37"/>
      <c r="D28" s="37"/>
    </row>
    <row r="29" spans="1:5" ht="13.5" thickBot="1">
      <c r="A29" s="12" t="s">
        <v>272</v>
      </c>
      <c r="B29" s="13" t="s">
        <v>35</v>
      </c>
      <c r="C29" s="37"/>
      <c r="D29" s="37"/>
    </row>
    <row r="30" spans="1:5" ht="39" thickBot="1">
      <c r="A30" s="12" t="s">
        <v>273</v>
      </c>
      <c r="B30" s="13" t="s">
        <v>37</v>
      </c>
      <c r="C30" s="37"/>
      <c r="D30" s="37"/>
    </row>
    <row r="31" spans="1:5" ht="13.5" thickBot="1">
      <c r="A31" s="12" t="s">
        <v>274</v>
      </c>
      <c r="B31" s="13" t="s">
        <v>39</v>
      </c>
      <c r="C31" s="37">
        <f>ф2!C28-ф2!C27</f>
        <v>284544.23003999999</v>
      </c>
      <c r="D31" s="37">
        <v>152881.13543999998</v>
      </c>
    </row>
    <row r="32" spans="1:5" ht="13.5" thickBot="1">
      <c r="A32" s="12" t="s">
        <v>275</v>
      </c>
      <c r="B32" s="13" t="s">
        <v>41</v>
      </c>
      <c r="C32" s="37"/>
      <c r="D32" s="37"/>
    </row>
    <row r="33" spans="1:4" ht="13.5" thickBot="1">
      <c r="A33" s="12" t="s">
        <v>276</v>
      </c>
      <c r="B33" s="13" t="s">
        <v>43</v>
      </c>
      <c r="C33" s="37"/>
      <c r="D33" s="37"/>
    </row>
    <row r="34" spans="1:4" ht="13.5" thickBot="1">
      <c r="A34" s="12" t="s">
        <v>277</v>
      </c>
      <c r="B34" s="13" t="s">
        <v>45</v>
      </c>
      <c r="C34" s="37">
        <f>ф1!D54-ф1!C54</f>
        <v>-34408.762619999965</v>
      </c>
      <c r="D34" s="37">
        <v>-4700.1567100000102</v>
      </c>
    </row>
    <row r="35" spans="1:4" ht="26.25" thickBot="1">
      <c r="A35" s="12" t="s">
        <v>278</v>
      </c>
      <c r="B35" s="13" t="s">
        <v>130</v>
      </c>
      <c r="C35" s="37"/>
      <c r="D35" s="37"/>
    </row>
    <row r="36" spans="1:4" ht="39" thickBot="1">
      <c r="A36" s="12" t="s">
        <v>279</v>
      </c>
      <c r="B36" s="13" t="s">
        <v>132</v>
      </c>
      <c r="C36" s="37"/>
      <c r="D36" s="37"/>
    </row>
    <row r="37" spans="1:4" ht="26.25" thickBot="1">
      <c r="A37" s="12" t="s">
        <v>280</v>
      </c>
      <c r="B37" s="13" t="s">
        <v>134</v>
      </c>
      <c r="C37" s="37">
        <f>531261-10964</f>
        <v>520297</v>
      </c>
      <c r="D37" s="37">
        <v>-649720.04266999697</v>
      </c>
    </row>
    <row r="38" spans="1:4" ht="39" thickBot="1">
      <c r="A38" s="12" t="s">
        <v>281</v>
      </c>
      <c r="B38" s="16" t="s">
        <v>190</v>
      </c>
      <c r="C38" s="37">
        <f>SUM(C23:C37)</f>
        <v>868244.52878000005</v>
      </c>
      <c r="D38" s="37">
        <v>-428843.99837999698</v>
      </c>
    </row>
    <row r="39" spans="1:4" ht="13.5" thickBot="1">
      <c r="A39" s="12" t="s">
        <v>282</v>
      </c>
      <c r="B39" s="16" t="s">
        <v>283</v>
      </c>
      <c r="C39" s="37">
        <f>ф1!D32-ф1!C32</f>
        <v>-13269.407350000001</v>
      </c>
      <c r="D39" s="37">
        <v>-5659.9542199999996</v>
      </c>
    </row>
    <row r="40" spans="1:4" ht="13.5" thickBot="1">
      <c r="A40" s="12" t="s">
        <v>284</v>
      </c>
      <c r="B40" s="16" t="s">
        <v>285</v>
      </c>
      <c r="C40" s="37"/>
      <c r="D40" s="37"/>
    </row>
    <row r="41" spans="1:4" ht="26.25" thickBot="1">
      <c r="A41" s="12" t="s">
        <v>286</v>
      </c>
      <c r="B41" s="16" t="s">
        <v>287</v>
      </c>
      <c r="C41" s="37">
        <f>(ф1!D28-ф1!C28)</f>
        <v>-128022.73870000243</v>
      </c>
      <c r="D41" s="37">
        <v>-240813.13884999976</v>
      </c>
    </row>
    <row r="42" spans="1:4" ht="26.25" thickBot="1">
      <c r="A42" s="12" t="s">
        <v>288</v>
      </c>
      <c r="B42" s="16" t="s">
        <v>289</v>
      </c>
      <c r="C42" s="37">
        <f>-(ф1!D64-ф1!C64)</f>
        <v>1513289.5344999954</v>
      </c>
      <c r="D42" s="37">
        <v>5510462.045339996</v>
      </c>
    </row>
    <row r="43" spans="1:4" ht="26.25" thickBot="1">
      <c r="A43" s="12" t="s">
        <v>290</v>
      </c>
      <c r="B43" s="16" t="s">
        <v>291</v>
      </c>
      <c r="C43" s="37">
        <f>ф1!D31-ф1!C31</f>
        <v>-12414.489920000022</v>
      </c>
      <c r="D43" s="14">
        <v>-8573.2641099999601</v>
      </c>
    </row>
    <row r="44" spans="1:4" ht="13.5" thickBot="1">
      <c r="A44" s="12" t="s">
        <v>292</v>
      </c>
      <c r="B44" s="16" t="s">
        <v>293</v>
      </c>
      <c r="C44" s="37">
        <f>ф1!G73</f>
        <v>77781.038220000235</v>
      </c>
      <c r="D44" s="37">
        <v>-365800.8177400002</v>
      </c>
    </row>
    <row r="45" spans="1:4" ht="26.25" thickBot="1">
      <c r="A45" s="12" t="s">
        <v>294</v>
      </c>
      <c r="B45" s="16" t="s">
        <v>193</v>
      </c>
      <c r="C45" s="37">
        <f>SUM(C39:C44)</f>
        <v>1437363.9367499931</v>
      </c>
      <c r="D45" s="37">
        <v>4889614.8704199968</v>
      </c>
    </row>
    <row r="46" spans="1:4" ht="13.5" thickBot="1">
      <c r="A46" s="12" t="s">
        <v>295</v>
      </c>
      <c r="B46" s="16" t="s">
        <v>195</v>
      </c>
      <c r="C46" s="37">
        <v>-325579.51361999998</v>
      </c>
      <c r="D46" s="37">
        <v>-179557.54629</v>
      </c>
    </row>
    <row r="47" spans="1:4" ht="13.5" thickBot="1">
      <c r="A47" s="12" t="s">
        <v>177</v>
      </c>
      <c r="B47" s="16" t="s">
        <v>197</v>
      </c>
      <c r="C47" s="37">
        <v>83687.385599999994</v>
      </c>
      <c r="D47" s="37">
        <v>57155.094100000002</v>
      </c>
    </row>
    <row r="48" spans="1:4" ht="13.5" thickBot="1">
      <c r="A48" s="12" t="s">
        <v>296</v>
      </c>
      <c r="B48" s="16" t="s">
        <v>199</v>
      </c>
      <c r="C48" s="37">
        <v>-12691.725920000001</v>
      </c>
      <c r="D48" s="14">
        <v>-8573.2641100000001</v>
      </c>
    </row>
    <row r="49" spans="1:7" ht="39" thickBot="1">
      <c r="A49" s="12" t="s">
        <v>297</v>
      </c>
      <c r="B49" s="16" t="s">
        <v>213</v>
      </c>
      <c r="C49" s="37">
        <f>C22+C38+C45+C46+C47+C48</f>
        <v>-2732376.6491499972</v>
      </c>
      <c r="D49" s="37">
        <v>766150.81691999873</v>
      </c>
      <c r="G49" s="22"/>
    </row>
    <row r="50" spans="1:7" ht="16.5" customHeight="1" thickBot="1">
      <c r="A50" s="97" t="s">
        <v>191</v>
      </c>
      <c r="B50" s="98"/>
      <c r="C50" s="98"/>
      <c r="D50" s="99"/>
    </row>
    <row r="51" spans="1:7" ht="26.25" thickBot="1">
      <c r="A51" s="12" t="s">
        <v>298</v>
      </c>
      <c r="B51" s="16" t="s">
        <v>217</v>
      </c>
      <c r="C51" s="37">
        <f>SUM(C53:C64)</f>
        <v>0</v>
      </c>
      <c r="D51" s="37">
        <f>SUM(D53:D64)</f>
        <v>2814.2420000000002</v>
      </c>
    </row>
    <row r="52" spans="1:7" ht="13.5" thickBot="1">
      <c r="A52" s="12" t="s">
        <v>143</v>
      </c>
      <c r="B52" s="13"/>
      <c r="C52" s="37"/>
      <c r="D52" s="37"/>
    </row>
    <row r="53" spans="1:7" ht="13.5" thickBot="1">
      <c r="A53" s="12" t="s">
        <v>194</v>
      </c>
      <c r="B53" s="16" t="s">
        <v>219</v>
      </c>
      <c r="C53" s="37">
        <f>ф3п!C43</f>
        <v>0</v>
      </c>
      <c r="D53" s="37">
        <f>ф3п!D43</f>
        <v>2814.2420000000002</v>
      </c>
    </row>
    <row r="54" spans="1:7" ht="13.5" thickBot="1">
      <c r="A54" s="12" t="s">
        <v>196</v>
      </c>
      <c r="B54" s="16" t="s">
        <v>221</v>
      </c>
      <c r="C54" s="37"/>
      <c r="D54" s="37"/>
    </row>
    <row r="55" spans="1:7" ht="13.5" thickBot="1">
      <c r="A55" s="12" t="s">
        <v>198</v>
      </c>
      <c r="B55" s="16" t="s">
        <v>223</v>
      </c>
      <c r="C55" s="37"/>
      <c r="D55" s="37"/>
    </row>
    <row r="56" spans="1:7" ht="29.25" customHeight="1" thickBot="1">
      <c r="A56" s="12" t="s">
        <v>200</v>
      </c>
      <c r="B56" s="16" t="s">
        <v>225</v>
      </c>
      <c r="C56" s="37"/>
      <c r="D56" s="37"/>
    </row>
    <row r="57" spans="1:7" ht="13.5" thickBot="1">
      <c r="A57" s="12" t="s">
        <v>202</v>
      </c>
      <c r="B57" s="16" t="s">
        <v>227</v>
      </c>
      <c r="C57" s="37"/>
      <c r="D57" s="37"/>
    </row>
    <row r="58" spans="1:7" ht="26.25" thickBot="1">
      <c r="A58" s="12" t="s">
        <v>204</v>
      </c>
      <c r="B58" s="16" t="s">
        <v>229</v>
      </c>
      <c r="C58" s="37"/>
      <c r="D58" s="37"/>
    </row>
    <row r="59" spans="1:7" ht="13.5" thickBot="1">
      <c r="A59" s="12" t="s">
        <v>206</v>
      </c>
      <c r="B59" s="16" t="s">
        <v>231</v>
      </c>
      <c r="C59" s="37"/>
      <c r="D59" s="37"/>
    </row>
    <row r="60" spans="1:7" ht="13.5" thickBot="1">
      <c r="A60" s="12" t="s">
        <v>208</v>
      </c>
      <c r="B60" s="16" t="s">
        <v>232</v>
      </c>
      <c r="C60" s="37"/>
      <c r="D60" s="37"/>
    </row>
    <row r="61" spans="1:7" ht="13.5" thickBot="1">
      <c r="A61" s="12" t="s">
        <v>210</v>
      </c>
      <c r="B61" s="16" t="s">
        <v>234</v>
      </c>
      <c r="C61" s="37"/>
      <c r="D61" s="37"/>
    </row>
    <row r="62" spans="1:7" ht="13.5" thickBot="1">
      <c r="A62" s="12" t="s">
        <v>212</v>
      </c>
      <c r="B62" s="16" t="s">
        <v>236</v>
      </c>
      <c r="C62" s="37"/>
      <c r="D62" s="37"/>
    </row>
    <row r="63" spans="1:7" ht="13.5" thickBot="1">
      <c r="A63" s="12" t="s">
        <v>177</v>
      </c>
      <c r="B63" s="16" t="s">
        <v>237</v>
      </c>
      <c r="C63" s="37"/>
      <c r="D63" s="37"/>
    </row>
    <row r="64" spans="1:7" ht="13.5" thickBot="1">
      <c r="A64" s="12" t="s">
        <v>178</v>
      </c>
      <c r="B64" s="16" t="s">
        <v>239</v>
      </c>
      <c r="C64" s="37"/>
      <c r="D64" s="37"/>
    </row>
    <row r="65" spans="1:4" ht="15.75" customHeight="1" thickBot="1">
      <c r="A65" s="12" t="s">
        <v>299</v>
      </c>
      <c r="B65" s="16" t="s">
        <v>242</v>
      </c>
      <c r="C65" s="37">
        <f>SUM(C67:C78)</f>
        <v>36867.946670000005</v>
      </c>
      <c r="D65" s="37">
        <f>SUM(D67:D78)</f>
        <v>74539.053020000007</v>
      </c>
    </row>
    <row r="66" spans="1:4" ht="13.5" thickBot="1">
      <c r="A66" s="12" t="s">
        <v>143</v>
      </c>
      <c r="B66" s="13"/>
      <c r="C66" s="37"/>
      <c r="D66" s="37"/>
    </row>
    <row r="67" spans="1:4" ht="13.5" thickBot="1">
      <c r="A67" s="12" t="s">
        <v>218</v>
      </c>
      <c r="B67" s="16" t="s">
        <v>300</v>
      </c>
      <c r="C67" s="37">
        <f>ф3п!C57</f>
        <v>36747.419880000001</v>
      </c>
      <c r="D67" s="37">
        <f>ф3п!D57</f>
        <v>73345.527310000005</v>
      </c>
    </row>
    <row r="68" spans="1:4" ht="13.5" thickBot="1">
      <c r="A68" s="12" t="s">
        <v>220</v>
      </c>
      <c r="B68" s="16" t="s">
        <v>301</v>
      </c>
      <c r="C68" s="37">
        <f>ф3п!C58</f>
        <v>120.52679000000001</v>
      </c>
      <c r="D68" s="37">
        <f>ф3п!D58</f>
        <v>1193.5257099999999</v>
      </c>
    </row>
    <row r="69" spans="1:4" ht="13.5" thickBot="1">
      <c r="A69" s="12" t="s">
        <v>222</v>
      </c>
      <c r="B69" s="16" t="s">
        <v>302</v>
      </c>
      <c r="C69" s="37"/>
      <c r="D69" s="37"/>
    </row>
    <row r="70" spans="1:4" ht="39" thickBot="1">
      <c r="A70" s="12" t="s">
        <v>224</v>
      </c>
      <c r="B70" s="16" t="s">
        <v>303</v>
      </c>
      <c r="C70" s="37"/>
      <c r="D70" s="37"/>
    </row>
    <row r="71" spans="1:4" ht="13.5" thickBot="1">
      <c r="A71" s="12" t="s">
        <v>226</v>
      </c>
      <c r="B71" s="16" t="s">
        <v>304</v>
      </c>
      <c r="C71" s="37"/>
      <c r="D71" s="37"/>
    </row>
    <row r="72" spans="1:4" ht="13.5" thickBot="1">
      <c r="A72" s="12" t="s">
        <v>228</v>
      </c>
      <c r="B72" s="16" t="s">
        <v>305</v>
      </c>
      <c r="C72" s="37"/>
      <c r="D72" s="37"/>
    </row>
    <row r="73" spans="1:4" ht="13.5" thickBot="1">
      <c r="A73" s="12" t="s">
        <v>230</v>
      </c>
      <c r="B73" s="16" t="s">
        <v>306</v>
      </c>
      <c r="C73" s="37"/>
      <c r="D73" s="37"/>
    </row>
    <row r="74" spans="1:4" ht="13.5" thickBot="1">
      <c r="A74" s="12" t="s">
        <v>233</v>
      </c>
      <c r="B74" s="16" t="s">
        <v>307</v>
      </c>
      <c r="C74" s="37"/>
      <c r="D74" s="37"/>
    </row>
    <row r="75" spans="1:4" ht="13.5" thickBot="1">
      <c r="A75" s="12" t="s">
        <v>235</v>
      </c>
      <c r="B75" s="16" t="s">
        <v>308</v>
      </c>
      <c r="C75" s="37"/>
      <c r="D75" s="37"/>
    </row>
    <row r="76" spans="1:4" ht="13.5" thickBot="1">
      <c r="A76" s="12" t="s">
        <v>210</v>
      </c>
      <c r="B76" s="16" t="s">
        <v>245</v>
      </c>
      <c r="C76" s="37"/>
      <c r="D76" s="37"/>
    </row>
    <row r="77" spans="1:4" ht="13.5" thickBot="1">
      <c r="A77" s="12" t="s">
        <v>238</v>
      </c>
      <c r="B77" s="16" t="s">
        <v>247</v>
      </c>
      <c r="C77" s="37"/>
      <c r="D77" s="37"/>
    </row>
    <row r="78" spans="1:4" ht="13.5" thickBot="1">
      <c r="A78" s="12" t="s">
        <v>187</v>
      </c>
      <c r="B78" s="16" t="s">
        <v>249</v>
      </c>
      <c r="C78" s="37"/>
      <c r="D78" s="37"/>
    </row>
    <row r="79" spans="1:4" ht="39" thickBot="1">
      <c r="A79" s="12" t="s">
        <v>309</v>
      </c>
      <c r="B79" s="13">
        <v>100</v>
      </c>
      <c r="C79" s="37">
        <f>C51-C65</f>
        <v>-36867.946670000005</v>
      </c>
      <c r="D79" s="37">
        <f>D51-D65</f>
        <v>-71724.811020000008</v>
      </c>
    </row>
    <row r="80" spans="1:4" ht="15.75" customHeight="1" thickBot="1">
      <c r="A80" s="97" t="s">
        <v>243</v>
      </c>
      <c r="B80" s="98"/>
      <c r="C80" s="98"/>
      <c r="D80" s="99"/>
    </row>
    <row r="81" spans="1:4" ht="26.25" thickBot="1">
      <c r="A81" s="12" t="s">
        <v>310</v>
      </c>
      <c r="B81" s="13">
        <v>110</v>
      </c>
      <c r="C81" s="37">
        <f>SUM(C83:C86)</f>
        <v>16357613.40968</v>
      </c>
      <c r="D81" s="37">
        <f>SUM(D83:D86)</f>
        <v>8400000</v>
      </c>
    </row>
    <row r="82" spans="1:4" ht="13.5" thickBot="1">
      <c r="A82" s="12" t="s">
        <v>143</v>
      </c>
      <c r="B82" s="13"/>
      <c r="C82" s="37"/>
      <c r="D82" s="37"/>
    </row>
    <row r="83" spans="1:4" ht="13.5" thickBot="1">
      <c r="A83" s="12" t="s">
        <v>246</v>
      </c>
      <c r="B83" s="13">
        <v>111</v>
      </c>
      <c r="C83" s="37"/>
      <c r="D83" s="37"/>
    </row>
    <row r="84" spans="1:4" ht="13.5" thickBot="1">
      <c r="A84" s="12" t="s">
        <v>248</v>
      </c>
      <c r="B84" s="13">
        <v>112</v>
      </c>
      <c r="C84" s="37">
        <f>ф3п!C75</f>
        <v>16357613.40968</v>
      </c>
      <c r="D84" s="37">
        <f>ф3п!D75</f>
        <v>8400000</v>
      </c>
    </row>
    <row r="85" spans="1:4" ht="13.5" thickBot="1">
      <c r="A85" s="12" t="s">
        <v>177</v>
      </c>
      <c r="B85" s="13">
        <v>113</v>
      </c>
      <c r="C85" s="37"/>
      <c r="D85" s="37"/>
    </row>
    <row r="86" spans="1:4" ht="13.5" thickBot="1">
      <c r="A86" s="12" t="s">
        <v>178</v>
      </c>
      <c r="B86" s="13">
        <v>114</v>
      </c>
      <c r="C86" s="37"/>
      <c r="D86" s="37"/>
    </row>
    <row r="87" spans="1:4" ht="15.75" customHeight="1" thickBot="1">
      <c r="A87" s="12" t="s">
        <v>311</v>
      </c>
      <c r="B87" s="13">
        <v>120</v>
      </c>
      <c r="C87" s="37">
        <f>SUM(C89:C93)</f>
        <v>14280247.431940001</v>
      </c>
      <c r="D87" s="37">
        <f>SUM(D89:D93)</f>
        <v>8559899.5927699991</v>
      </c>
    </row>
    <row r="88" spans="1:4" ht="13.5" thickBot="1">
      <c r="A88" s="12" t="s">
        <v>143</v>
      </c>
      <c r="B88" s="13"/>
      <c r="C88" s="37"/>
      <c r="D88" s="37"/>
    </row>
    <row r="89" spans="1:4" ht="13.5" thickBot="1">
      <c r="A89" s="12" t="s">
        <v>253</v>
      </c>
      <c r="B89" s="13">
        <v>121</v>
      </c>
      <c r="C89" s="37">
        <f>ф3п!C80</f>
        <v>14157613.40968</v>
      </c>
      <c r="D89" s="37">
        <f>ф3п!D80</f>
        <v>8436666.6666499991</v>
      </c>
    </row>
    <row r="90" spans="1:4" ht="13.5" thickBot="1">
      <c r="A90" s="12" t="s">
        <v>183</v>
      </c>
      <c r="B90" s="13">
        <v>122</v>
      </c>
      <c r="C90" s="37"/>
      <c r="D90" s="37"/>
    </row>
    <row r="91" spans="1:4" ht="13.5" thickBot="1">
      <c r="A91" s="12" t="s">
        <v>254</v>
      </c>
      <c r="B91" s="13">
        <v>123</v>
      </c>
      <c r="C91" s="37"/>
      <c r="D91" s="37"/>
    </row>
    <row r="92" spans="1:4" ht="13.5" thickBot="1">
      <c r="A92" s="12" t="s">
        <v>255</v>
      </c>
      <c r="B92" s="13">
        <v>124</v>
      </c>
      <c r="C92" s="37"/>
      <c r="D92" s="37"/>
    </row>
    <row r="93" spans="1:4" ht="13.5" thickBot="1">
      <c r="A93" s="12" t="s">
        <v>256</v>
      </c>
      <c r="B93" s="13">
        <v>125</v>
      </c>
      <c r="C93" s="37">
        <f>ф3п!C84</f>
        <v>122634.02226</v>
      </c>
      <c r="D93" s="37">
        <f>ф3п!D84</f>
        <v>123232.92612</v>
      </c>
    </row>
    <row r="94" spans="1:4" ht="24.75" customHeight="1" thickBot="1">
      <c r="A94" s="12" t="s">
        <v>312</v>
      </c>
      <c r="B94" s="13">
        <v>130</v>
      </c>
      <c r="C94" s="37">
        <f>C81-C87</f>
        <v>2077365.9777399991</v>
      </c>
      <c r="D94" s="37">
        <f>D81-D87</f>
        <v>-159899.59276999906</v>
      </c>
    </row>
    <row r="95" spans="1:4" ht="13.5" thickBot="1">
      <c r="A95" s="12" t="s">
        <v>258</v>
      </c>
      <c r="B95" s="13">
        <v>140</v>
      </c>
      <c r="C95" s="37">
        <f>ф3п!C86</f>
        <v>2.70262</v>
      </c>
      <c r="D95" s="37">
        <f>ф3п!D86</f>
        <v>0.20319999999999999</v>
      </c>
    </row>
    <row r="96" spans="1:4" ht="26.25" thickBot="1">
      <c r="A96" s="12" t="s">
        <v>259</v>
      </c>
      <c r="B96" s="13">
        <v>150</v>
      </c>
      <c r="C96" s="37">
        <f>ф3п!C87</f>
        <v>51.223999999999997</v>
      </c>
      <c r="D96" s="37">
        <f>ф3п!D87</f>
        <v>-9.7799999999999994</v>
      </c>
    </row>
    <row r="97" spans="1:5" ht="39" thickBot="1">
      <c r="A97" s="12" t="s">
        <v>313</v>
      </c>
      <c r="B97" s="13">
        <v>160</v>
      </c>
      <c r="C97" s="37">
        <f>C49+C79+C94+C95+C96</f>
        <v>-691824.69145999802</v>
      </c>
      <c r="D97" s="37">
        <f>D49+D79+D94+D95+D96</f>
        <v>534516.83632999961</v>
      </c>
    </row>
    <row r="98" spans="1:5" ht="26.25" thickBot="1">
      <c r="A98" s="12" t="s">
        <v>261</v>
      </c>
      <c r="B98" s="13">
        <v>170</v>
      </c>
      <c r="C98" s="37">
        <f>ф3п!C89</f>
        <v>884428.00699999998</v>
      </c>
      <c r="D98" s="37">
        <f>ф3п!D89</f>
        <v>253457.90410000001</v>
      </c>
    </row>
    <row r="99" spans="1:5" ht="26.25" thickBot="1">
      <c r="A99" s="12" t="s">
        <v>262</v>
      </c>
      <c r="B99" s="13">
        <v>180</v>
      </c>
      <c r="C99" s="37">
        <f>SUM(C97:C98)</f>
        <v>192603.31554000196</v>
      </c>
      <c r="D99" s="37">
        <f>SUM(D97:D98)</f>
        <v>787974.74042999966</v>
      </c>
    </row>
    <row r="100" spans="1:5">
      <c r="A100" s="23"/>
      <c r="C100" s="80">
        <f>C99-ф1!C22</f>
        <v>0.27158000195049681</v>
      </c>
      <c r="D100" s="80">
        <v>0</v>
      </c>
      <c r="E100" s="22"/>
    </row>
    <row r="101" spans="1:5">
      <c r="A101" s="23"/>
    </row>
    <row r="102" spans="1:5">
      <c r="A102" s="25" t="s">
        <v>106</v>
      </c>
      <c r="B102" s="79"/>
      <c r="C102" s="79"/>
    </row>
    <row r="103" spans="1:5" s="27" customFormat="1" ht="11.25">
      <c r="A103" s="26" t="s">
        <v>107</v>
      </c>
      <c r="B103" s="84" t="s">
        <v>108</v>
      </c>
      <c r="C103" s="84"/>
      <c r="D103" s="28"/>
    </row>
    <row r="104" spans="1:5">
      <c r="A104" s="23"/>
      <c r="C104" s="3"/>
      <c r="D104" s="22"/>
    </row>
    <row r="105" spans="1:5">
      <c r="A105" s="25" t="s">
        <v>109</v>
      </c>
      <c r="B105" s="79"/>
      <c r="C105" s="79"/>
    </row>
    <row r="106" spans="1:5" s="27" customFormat="1" ht="11.25">
      <c r="A106" s="26" t="s">
        <v>110</v>
      </c>
      <c r="B106" s="84" t="s">
        <v>111</v>
      </c>
      <c r="C106" s="84"/>
    </row>
    <row r="107" spans="1:5">
      <c r="A107" s="23"/>
      <c r="C107" s="3"/>
    </row>
    <row r="108" spans="1:5">
      <c r="A108" s="23" t="s">
        <v>112</v>
      </c>
      <c r="C108" s="3"/>
    </row>
  </sheetData>
  <mergeCells count="14">
    <mergeCell ref="B103:C103"/>
    <mergeCell ref="B106:C106"/>
    <mergeCell ref="A80:D80"/>
    <mergeCell ref="A6:D6"/>
    <mergeCell ref="A7:D7"/>
    <mergeCell ref="A8:D8"/>
    <mergeCell ref="A9:D9"/>
    <mergeCell ref="A10:D10"/>
    <mergeCell ref="A13:D13"/>
    <mergeCell ref="A15:D15"/>
    <mergeCell ref="A16:D16"/>
    <mergeCell ref="A18:D18"/>
    <mergeCell ref="A21:D21"/>
    <mergeCell ref="A50:D50"/>
  </mergeCells>
  <hyperlinks>
    <hyperlink ref="D2" r:id="rId1" display="jl:30820085.0" xr:uid="{00000000-0004-0000-0600-000000000000}"/>
  </hyperlinks>
  <pageMargins left="0.78740157480314965" right="0.39370078740157483" top="0.39370078740157483" bottom="0.39370078740157483" header="0.51181102362204722" footer="0.51181102362204722"/>
  <pageSetup paperSize="9" scale="84" fitToHeight="2" orientation="portrait" horizontalDpi="4294967295" verticalDpi="4294967295" r:id="rId2"/>
  <headerFooter alignWithMargins="0"/>
  <customProperties>
    <customPr name="_pios_id" r:id="rId3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08"/>
  <sheetViews>
    <sheetView view="pageBreakPreview" topLeftCell="A88" zoomScale="115" zoomScaleNormal="100" zoomScaleSheetLayoutView="115" workbookViewId="0">
      <selection activeCell="D105" sqref="D105"/>
    </sheetView>
  </sheetViews>
  <sheetFormatPr defaultRowHeight="12.75"/>
  <cols>
    <col min="1" max="1" width="57.140625" style="3" customWidth="1"/>
    <col min="2" max="2" width="9.140625" style="3"/>
    <col min="3" max="3" width="18.28515625" style="34" customWidth="1"/>
    <col min="4" max="4" width="18.28515625" style="3" customWidth="1"/>
    <col min="5" max="5" width="13" style="3" customWidth="1"/>
    <col min="6" max="6" width="11.7109375" style="3" customWidth="1"/>
    <col min="7" max="7" width="10.28515625" style="3" bestFit="1" customWidth="1"/>
    <col min="8" max="16384" width="9.140625" style="3"/>
  </cols>
  <sheetData>
    <row r="1" spans="1:4" s="55" customFormat="1">
      <c r="A1" s="69"/>
      <c r="B1" s="69"/>
      <c r="C1" s="69"/>
      <c r="D1" s="69" t="s">
        <v>356</v>
      </c>
    </row>
    <row r="2" spans="1:4" s="55" customFormat="1">
      <c r="A2" s="70"/>
      <c r="B2" s="70"/>
      <c r="C2" s="71"/>
      <c r="D2" s="71" t="s">
        <v>357</v>
      </c>
    </row>
    <row r="3" spans="1:4" s="55" customFormat="1">
      <c r="A3" s="69"/>
      <c r="B3" s="69"/>
      <c r="C3" s="69"/>
      <c r="D3" s="69" t="s">
        <v>358</v>
      </c>
    </row>
    <row r="4" spans="1:4" s="55" customFormat="1">
      <c r="A4" s="69"/>
      <c r="B4" s="69"/>
      <c r="C4" s="69"/>
      <c r="D4" s="69" t="s">
        <v>451</v>
      </c>
    </row>
    <row r="5" spans="1:4" s="55" customFormat="1">
      <c r="A5" s="69"/>
      <c r="B5" s="69"/>
      <c r="C5" s="69"/>
      <c r="D5" s="69" t="s">
        <v>502</v>
      </c>
    </row>
    <row r="6" spans="1:4" s="55" customFormat="1">
      <c r="A6" s="104" t="s">
        <v>571</v>
      </c>
      <c r="B6" s="96"/>
      <c r="C6" s="96"/>
      <c r="D6" s="96"/>
    </row>
    <row r="7" spans="1:4" s="57" customFormat="1">
      <c r="A7" s="91" t="s">
        <v>454</v>
      </c>
      <c r="B7" s="92"/>
      <c r="C7" s="92"/>
      <c r="D7" s="92"/>
    </row>
    <row r="8" spans="1:4" s="57" customFormat="1">
      <c r="A8" s="91" t="s">
        <v>572</v>
      </c>
      <c r="B8" s="92"/>
      <c r="C8" s="92"/>
      <c r="D8" s="92"/>
    </row>
    <row r="9" spans="1:4" s="57" customFormat="1">
      <c r="A9" s="106" t="s">
        <v>573</v>
      </c>
      <c r="B9" s="92"/>
      <c r="C9" s="92"/>
      <c r="D9" s="92"/>
    </row>
    <row r="10" spans="1:4" s="57" customFormat="1">
      <c r="A10" s="93" t="s">
        <v>574</v>
      </c>
      <c r="B10" s="93"/>
      <c r="C10" s="93"/>
      <c r="D10" s="93"/>
    </row>
    <row r="11" spans="1:4" s="55" customFormat="1">
      <c r="A11" s="9"/>
      <c r="B11" s="9"/>
      <c r="C11" s="32"/>
      <c r="D11" s="9" t="s">
        <v>360</v>
      </c>
    </row>
    <row r="12" spans="1:4" s="55" customFormat="1">
      <c r="A12" s="9"/>
      <c r="B12" s="3"/>
      <c r="C12" s="34"/>
      <c r="D12" s="3"/>
    </row>
    <row r="13" spans="1:4" s="55" customFormat="1">
      <c r="A13" s="87" t="s">
        <v>507</v>
      </c>
      <c r="B13" s="88"/>
      <c r="C13" s="88"/>
      <c r="D13" s="88"/>
    </row>
    <row r="14" spans="1:4" s="55" customFormat="1">
      <c r="A14" s="7"/>
      <c r="B14" s="3"/>
      <c r="C14" s="34"/>
      <c r="D14" s="3"/>
    </row>
    <row r="15" spans="1:4" s="55" customFormat="1">
      <c r="A15" s="85" t="s">
        <v>575</v>
      </c>
      <c r="B15" s="90"/>
      <c r="C15" s="90"/>
      <c r="D15" s="90"/>
    </row>
    <row r="16" spans="1:4" s="55" customFormat="1">
      <c r="A16" s="87" t="s">
        <v>450</v>
      </c>
      <c r="B16" s="88"/>
      <c r="C16" s="88"/>
      <c r="D16" s="88"/>
    </row>
    <row r="17" spans="1:6">
      <c r="A17" s="8"/>
    </row>
    <row r="18" spans="1:6">
      <c r="A18" s="89" t="s">
        <v>367</v>
      </c>
      <c r="B18" s="90"/>
      <c r="C18" s="90"/>
      <c r="D18" s="90"/>
    </row>
    <row r="19" spans="1:6" ht="13.5" thickBot="1">
      <c r="A19" s="35"/>
    </row>
    <row r="20" spans="1:6" s="29" customFormat="1" ht="26.25" thickBot="1">
      <c r="A20" s="10" t="s">
        <v>457</v>
      </c>
      <c r="B20" s="11" t="s">
        <v>369</v>
      </c>
      <c r="C20" s="36" t="s">
        <v>510</v>
      </c>
      <c r="D20" s="11" t="s">
        <v>576</v>
      </c>
    </row>
    <row r="21" spans="1:6" ht="13.5" thickBot="1">
      <c r="A21" s="97" t="s">
        <v>512</v>
      </c>
      <c r="B21" s="98"/>
      <c r="C21" s="98"/>
      <c r="D21" s="99"/>
    </row>
    <row r="22" spans="1:6" ht="13.5" thickBot="1">
      <c r="A22" s="12" t="s">
        <v>577</v>
      </c>
      <c r="B22" s="13" t="s">
        <v>21</v>
      </c>
      <c r="C22" s="37">
        <v>-4783401.2607399905</v>
      </c>
      <c r="D22" s="37">
        <v>-3563644.3388200011</v>
      </c>
      <c r="E22" s="22"/>
      <c r="F22" s="22"/>
    </row>
    <row r="23" spans="1:6" ht="26.25" thickBot="1">
      <c r="A23" s="12" t="s">
        <v>578</v>
      </c>
      <c r="B23" s="13" t="s">
        <v>23</v>
      </c>
      <c r="C23" s="14">
        <v>96578.064639999982</v>
      </c>
      <c r="D23" s="37">
        <v>71582.172770000005</v>
      </c>
      <c r="E23" s="22"/>
      <c r="F23" s="22"/>
    </row>
    <row r="24" spans="1:6" ht="13.5" thickBot="1">
      <c r="A24" s="12" t="s">
        <v>579</v>
      </c>
      <c r="B24" s="13" t="s">
        <v>25</v>
      </c>
      <c r="C24" s="14"/>
      <c r="D24" s="37"/>
      <c r="E24" s="22"/>
      <c r="F24" s="22"/>
    </row>
    <row r="25" spans="1:6" ht="13.5" thickBot="1">
      <c r="A25" s="12" t="s">
        <v>580</v>
      </c>
      <c r="B25" s="13" t="s">
        <v>27</v>
      </c>
      <c r="C25" s="37"/>
      <c r="D25" s="37"/>
      <c r="E25" s="22"/>
      <c r="F25" s="22"/>
    </row>
    <row r="26" spans="1:6" ht="39" thickBot="1">
      <c r="A26" s="12" t="s">
        <v>581</v>
      </c>
      <c r="B26" s="13" t="s">
        <v>29</v>
      </c>
      <c r="C26" s="37"/>
      <c r="D26" s="37"/>
      <c r="E26" s="22"/>
      <c r="F26" s="22"/>
    </row>
    <row r="27" spans="1:6" ht="13.5" thickBot="1">
      <c r="A27" s="15" t="s">
        <v>582</v>
      </c>
      <c r="B27" s="13" t="s">
        <v>31</v>
      </c>
      <c r="C27" s="37">
        <v>1233.9967199999999</v>
      </c>
      <c r="D27" s="37">
        <v>1112.8927900000001</v>
      </c>
      <c r="E27" s="22"/>
      <c r="F27" s="22"/>
    </row>
    <row r="28" spans="1:6" ht="13.5" thickBot="1">
      <c r="A28" s="15" t="s">
        <v>583</v>
      </c>
      <c r="B28" s="13" t="s">
        <v>33</v>
      </c>
      <c r="C28" s="37"/>
      <c r="D28" s="37"/>
      <c r="E28" s="22"/>
      <c r="F28" s="22"/>
    </row>
    <row r="29" spans="1:6" ht="13.5" thickBot="1">
      <c r="A29" s="15" t="s">
        <v>584</v>
      </c>
      <c r="B29" s="13" t="s">
        <v>35</v>
      </c>
      <c r="C29" s="37"/>
      <c r="D29" s="37"/>
      <c r="E29" s="22"/>
      <c r="F29" s="22"/>
    </row>
    <row r="30" spans="1:6" ht="26.25" thickBot="1">
      <c r="A30" s="15" t="s">
        <v>585</v>
      </c>
      <c r="B30" s="13" t="s">
        <v>37</v>
      </c>
      <c r="C30" s="37"/>
      <c r="D30" s="37"/>
      <c r="E30" s="22"/>
      <c r="F30" s="22"/>
    </row>
    <row r="31" spans="1:6" ht="13.5" thickBot="1">
      <c r="A31" s="15" t="s">
        <v>586</v>
      </c>
      <c r="B31" s="13" t="s">
        <v>39</v>
      </c>
      <c r="C31" s="37">
        <v>284544.23003999999</v>
      </c>
      <c r="D31" s="37">
        <v>152881.13543999998</v>
      </c>
      <c r="E31" s="22"/>
      <c r="F31" s="22"/>
    </row>
    <row r="32" spans="1:6" ht="13.5" thickBot="1">
      <c r="A32" s="15" t="s">
        <v>587</v>
      </c>
      <c r="B32" s="13" t="s">
        <v>41</v>
      </c>
      <c r="C32" s="37"/>
      <c r="D32" s="37"/>
      <c r="E32" s="22"/>
      <c r="F32" s="22"/>
    </row>
    <row r="33" spans="1:6" ht="13.5" thickBot="1">
      <c r="A33" s="15" t="s">
        <v>588</v>
      </c>
      <c r="B33" s="13" t="s">
        <v>43</v>
      </c>
      <c r="C33" s="37"/>
      <c r="D33" s="37"/>
      <c r="E33" s="22"/>
      <c r="F33" s="22"/>
    </row>
    <row r="34" spans="1:6" ht="13.5" thickBot="1">
      <c r="A34" s="15" t="s">
        <v>589</v>
      </c>
      <c r="B34" s="13" t="s">
        <v>45</v>
      </c>
      <c r="C34" s="37">
        <v>-34408.762619999965</v>
      </c>
      <c r="D34" s="37">
        <v>-4700.1567100000102</v>
      </c>
      <c r="E34" s="22"/>
      <c r="F34" s="22"/>
    </row>
    <row r="35" spans="1:6" ht="13.5" thickBot="1">
      <c r="A35" s="15" t="s">
        <v>590</v>
      </c>
      <c r="B35" s="13" t="s">
        <v>130</v>
      </c>
      <c r="C35" s="37"/>
      <c r="D35" s="37"/>
      <c r="E35" s="22"/>
      <c r="F35" s="22"/>
    </row>
    <row r="36" spans="1:6" ht="26.25" thickBot="1">
      <c r="A36" s="15" t="s">
        <v>591</v>
      </c>
      <c r="B36" s="13" t="s">
        <v>132</v>
      </c>
      <c r="C36" s="37"/>
      <c r="D36" s="37"/>
      <c r="E36" s="22"/>
      <c r="F36" s="22"/>
    </row>
    <row r="37" spans="1:6" ht="26.25" thickBot="1">
      <c r="A37" s="15" t="s">
        <v>592</v>
      </c>
      <c r="B37" s="13" t="s">
        <v>134</v>
      </c>
      <c r="C37" s="37">
        <v>520297</v>
      </c>
      <c r="D37" s="37">
        <v>-649720.04266999697</v>
      </c>
      <c r="E37" s="22"/>
      <c r="F37" s="22"/>
    </row>
    <row r="38" spans="1:6" ht="26.25" thickBot="1">
      <c r="A38" s="15" t="s">
        <v>593</v>
      </c>
      <c r="B38" s="16" t="s">
        <v>190</v>
      </c>
      <c r="C38" s="37">
        <v>868244.52878000005</v>
      </c>
      <c r="D38" s="37">
        <v>-428843.99837999698</v>
      </c>
      <c r="E38" s="22"/>
      <c r="F38" s="22"/>
    </row>
    <row r="39" spans="1:6" ht="13.5" thickBot="1">
      <c r="A39" s="15" t="s">
        <v>594</v>
      </c>
      <c r="B39" s="16" t="s">
        <v>283</v>
      </c>
      <c r="C39" s="37">
        <v>-13269.407350000001</v>
      </c>
      <c r="D39" s="37">
        <v>-5659.9542199999996</v>
      </c>
      <c r="E39" s="22"/>
      <c r="F39" s="22"/>
    </row>
    <row r="40" spans="1:6" ht="13.5" thickBot="1">
      <c r="A40" s="15" t="s">
        <v>595</v>
      </c>
      <c r="B40" s="16" t="s">
        <v>285</v>
      </c>
      <c r="C40" s="37"/>
      <c r="D40" s="37"/>
      <c r="E40" s="22"/>
      <c r="F40" s="22"/>
    </row>
    <row r="41" spans="1:6" ht="13.5" thickBot="1">
      <c r="A41" s="15" t="s">
        <v>596</v>
      </c>
      <c r="B41" s="16" t="s">
        <v>287</v>
      </c>
      <c r="C41" s="37">
        <v>-128022.73870000243</v>
      </c>
      <c r="D41" s="37">
        <v>-240813.13884999976</v>
      </c>
      <c r="E41" s="22"/>
      <c r="F41" s="22"/>
    </row>
    <row r="42" spans="1:6" ht="13.5" thickBot="1">
      <c r="A42" s="15" t="s">
        <v>597</v>
      </c>
      <c r="B42" s="16" t="s">
        <v>289</v>
      </c>
      <c r="C42" s="37">
        <v>1513289.5344999954</v>
      </c>
      <c r="D42" s="37">
        <v>5510462.045339996</v>
      </c>
      <c r="E42" s="22"/>
      <c r="F42" s="22"/>
    </row>
    <row r="43" spans="1:6" ht="26.25" thickBot="1">
      <c r="A43" s="15" t="s">
        <v>598</v>
      </c>
      <c r="B43" s="16" t="s">
        <v>291</v>
      </c>
      <c r="C43" s="37">
        <v>-12414.489920000022</v>
      </c>
      <c r="D43" s="14">
        <v>-8573.2641099999601</v>
      </c>
      <c r="E43" s="22"/>
      <c r="F43" s="22"/>
    </row>
    <row r="44" spans="1:6" ht="13.5" thickBot="1">
      <c r="A44" s="15" t="s">
        <v>599</v>
      </c>
      <c r="B44" s="16" t="s">
        <v>293</v>
      </c>
      <c r="C44" s="37">
        <v>77781.038220000235</v>
      </c>
      <c r="D44" s="37">
        <v>-365800.8177400002</v>
      </c>
      <c r="E44" s="22"/>
      <c r="F44" s="22"/>
    </row>
    <row r="45" spans="1:6" ht="26.25" thickBot="1">
      <c r="A45" s="15" t="s">
        <v>600</v>
      </c>
      <c r="B45" s="16" t="s">
        <v>193</v>
      </c>
      <c r="C45" s="37">
        <v>1437363.9367499931</v>
      </c>
      <c r="D45" s="37">
        <v>4889614.8704199968</v>
      </c>
      <c r="E45" s="22"/>
      <c r="F45" s="22"/>
    </row>
    <row r="46" spans="1:6" ht="13.5" thickBot="1">
      <c r="A46" s="15" t="s">
        <v>601</v>
      </c>
      <c r="B46" s="16" t="s">
        <v>195</v>
      </c>
      <c r="C46" s="37">
        <v>-325579.51361999998</v>
      </c>
      <c r="D46" s="37">
        <v>-179557.54629</v>
      </c>
      <c r="E46" s="22"/>
      <c r="F46" s="22"/>
    </row>
    <row r="47" spans="1:6" ht="13.5" thickBot="1">
      <c r="A47" s="15" t="s">
        <v>518</v>
      </c>
      <c r="B47" s="16" t="s">
        <v>197</v>
      </c>
      <c r="C47" s="37">
        <v>83687.385599999994</v>
      </c>
      <c r="D47" s="37">
        <v>57155.094100000002</v>
      </c>
      <c r="E47" s="22"/>
      <c r="F47" s="22"/>
    </row>
    <row r="48" spans="1:6" ht="13.5" thickBot="1">
      <c r="A48" s="15" t="s">
        <v>602</v>
      </c>
      <c r="B48" s="16" t="s">
        <v>199</v>
      </c>
      <c r="C48" s="37">
        <v>-12691.725920000001</v>
      </c>
      <c r="D48" s="14">
        <v>-8573.2641100000001</v>
      </c>
      <c r="E48" s="22"/>
      <c r="F48" s="22"/>
    </row>
    <row r="49" spans="1:7" ht="26.25" thickBot="1">
      <c r="A49" s="15" t="s">
        <v>603</v>
      </c>
      <c r="B49" s="16" t="s">
        <v>213</v>
      </c>
      <c r="C49" s="37">
        <v>-2732376.6491499972</v>
      </c>
      <c r="D49" s="37">
        <v>766150.81691999873</v>
      </c>
      <c r="E49" s="22"/>
      <c r="F49" s="22"/>
      <c r="G49" s="22"/>
    </row>
    <row r="50" spans="1:7" ht="16.5" customHeight="1" thickBot="1">
      <c r="A50" s="101" t="s">
        <v>529</v>
      </c>
      <c r="B50" s="102"/>
      <c r="C50" s="102"/>
      <c r="D50" s="103"/>
      <c r="E50" s="22"/>
      <c r="F50" s="22"/>
    </row>
    <row r="51" spans="1:7" ht="26.25" thickBot="1">
      <c r="A51" s="15" t="s">
        <v>604</v>
      </c>
      <c r="B51" s="16" t="s">
        <v>217</v>
      </c>
      <c r="C51" s="37">
        <v>0</v>
      </c>
      <c r="D51" s="37">
        <v>2814.2420000000002</v>
      </c>
      <c r="E51" s="22"/>
      <c r="F51" s="22"/>
    </row>
    <row r="52" spans="1:7" ht="13.5" thickBot="1">
      <c r="A52" s="15" t="s">
        <v>479</v>
      </c>
      <c r="B52" s="13"/>
      <c r="C52" s="37"/>
      <c r="D52" s="37"/>
      <c r="E52" s="22"/>
      <c r="F52" s="22"/>
    </row>
    <row r="53" spans="1:7" ht="13.5" thickBot="1">
      <c r="A53" s="15" t="s">
        <v>605</v>
      </c>
      <c r="B53" s="16" t="s">
        <v>219</v>
      </c>
      <c r="C53" s="37">
        <v>0</v>
      </c>
      <c r="D53" s="37">
        <v>2814.2420000000002</v>
      </c>
      <c r="E53" s="22"/>
      <c r="F53" s="22"/>
    </row>
    <row r="54" spans="1:7" ht="13.5" thickBot="1">
      <c r="A54" s="15" t="s">
        <v>532</v>
      </c>
      <c r="B54" s="16" t="s">
        <v>221</v>
      </c>
      <c r="C54" s="37"/>
      <c r="D54" s="37"/>
      <c r="E54" s="22"/>
      <c r="F54" s="22"/>
    </row>
    <row r="55" spans="1:7" ht="13.5" thickBot="1">
      <c r="A55" s="15" t="s">
        <v>606</v>
      </c>
      <c r="B55" s="16" t="s">
        <v>223</v>
      </c>
      <c r="C55" s="37"/>
      <c r="D55" s="37"/>
      <c r="E55" s="22"/>
      <c r="F55" s="22"/>
    </row>
    <row r="56" spans="1:7" ht="29.25" customHeight="1" thickBot="1">
      <c r="A56" s="15" t="s">
        <v>607</v>
      </c>
      <c r="B56" s="16" t="s">
        <v>225</v>
      </c>
      <c r="C56" s="37"/>
      <c r="D56" s="37"/>
      <c r="E56" s="22"/>
      <c r="F56" s="22"/>
    </row>
    <row r="57" spans="1:7" ht="13.5" thickBot="1">
      <c r="A57" s="15" t="s">
        <v>535</v>
      </c>
      <c r="B57" s="16" t="s">
        <v>227</v>
      </c>
      <c r="C57" s="37"/>
      <c r="D57" s="37"/>
      <c r="E57" s="22"/>
      <c r="F57" s="22"/>
    </row>
    <row r="58" spans="1:7" ht="13.5" thickBot="1">
      <c r="A58" s="15" t="s">
        <v>608</v>
      </c>
      <c r="B58" s="16" t="s">
        <v>229</v>
      </c>
      <c r="C58" s="37"/>
      <c r="D58" s="37"/>
      <c r="E58" s="22"/>
      <c r="F58" s="22"/>
    </row>
    <row r="59" spans="1:7" ht="13.5" thickBot="1">
      <c r="A59" s="15" t="s">
        <v>537</v>
      </c>
      <c r="B59" s="16" t="s">
        <v>231</v>
      </c>
      <c r="C59" s="37"/>
      <c r="D59" s="37"/>
      <c r="E59" s="22"/>
      <c r="F59" s="22"/>
    </row>
    <row r="60" spans="1:7" ht="13.5" thickBot="1">
      <c r="A60" s="15" t="s">
        <v>538</v>
      </c>
      <c r="B60" s="16" t="s">
        <v>232</v>
      </c>
      <c r="C60" s="37"/>
      <c r="D60" s="37"/>
      <c r="E60" s="22"/>
      <c r="F60" s="22"/>
    </row>
    <row r="61" spans="1:7" ht="26.25" thickBot="1">
      <c r="A61" s="15" t="s">
        <v>539</v>
      </c>
      <c r="B61" s="16" t="s">
        <v>234</v>
      </c>
      <c r="C61" s="37"/>
      <c r="D61" s="37"/>
      <c r="E61" s="22"/>
      <c r="F61" s="22"/>
    </row>
    <row r="62" spans="1:7" ht="13.5" thickBot="1">
      <c r="A62" s="15" t="s">
        <v>540</v>
      </c>
      <c r="B62" s="16" t="s">
        <v>236</v>
      </c>
      <c r="C62" s="37"/>
      <c r="D62" s="37"/>
      <c r="E62" s="22"/>
      <c r="F62" s="22"/>
    </row>
    <row r="63" spans="1:7" ht="13.5" thickBot="1">
      <c r="A63" s="15" t="s">
        <v>518</v>
      </c>
      <c r="B63" s="16" t="s">
        <v>237</v>
      </c>
      <c r="C63" s="37"/>
      <c r="D63" s="37"/>
      <c r="E63" s="22"/>
      <c r="F63" s="22"/>
    </row>
    <row r="64" spans="1:7" ht="13.5" thickBot="1">
      <c r="A64" s="15" t="s">
        <v>558</v>
      </c>
      <c r="B64" s="16" t="s">
        <v>239</v>
      </c>
      <c r="C64" s="37"/>
      <c r="D64" s="37"/>
      <c r="E64" s="22"/>
      <c r="F64" s="22"/>
    </row>
    <row r="65" spans="1:6" ht="26.25" thickBot="1">
      <c r="A65" s="15" t="s">
        <v>609</v>
      </c>
      <c r="B65" s="16" t="s">
        <v>242</v>
      </c>
      <c r="C65" s="37">
        <v>36867.946670000005</v>
      </c>
      <c r="D65" s="37">
        <v>74539.053020000007</v>
      </c>
      <c r="E65" s="22"/>
      <c r="F65" s="22"/>
    </row>
    <row r="66" spans="1:6" ht="13.5" thickBot="1">
      <c r="A66" s="15" t="s">
        <v>479</v>
      </c>
      <c r="B66" s="13"/>
      <c r="C66" s="37"/>
      <c r="D66" s="37"/>
      <c r="E66" s="22"/>
      <c r="F66" s="22"/>
    </row>
    <row r="67" spans="1:6" ht="13.5" thickBot="1">
      <c r="A67" s="15" t="s">
        <v>542</v>
      </c>
      <c r="B67" s="16" t="s">
        <v>300</v>
      </c>
      <c r="C67" s="37">
        <v>36747.419880000001</v>
      </c>
      <c r="D67" s="37">
        <v>73345.527310000005</v>
      </c>
      <c r="E67" s="22"/>
      <c r="F67" s="22"/>
    </row>
    <row r="68" spans="1:6" ht="13.5" thickBot="1">
      <c r="A68" s="15" t="s">
        <v>543</v>
      </c>
      <c r="B68" s="16" t="s">
        <v>301</v>
      </c>
      <c r="C68" s="37">
        <v>120.52679000000001</v>
      </c>
      <c r="D68" s="37">
        <v>1193.5257099999999</v>
      </c>
      <c r="E68" s="22"/>
      <c r="F68" s="22"/>
    </row>
    <row r="69" spans="1:6" ht="13.5" thickBot="1">
      <c r="A69" s="15" t="s">
        <v>544</v>
      </c>
      <c r="B69" s="16" t="s">
        <v>302</v>
      </c>
      <c r="C69" s="37"/>
      <c r="D69" s="37"/>
      <c r="E69" s="22"/>
      <c r="F69" s="22"/>
    </row>
    <row r="70" spans="1:6" ht="26.25" thickBot="1">
      <c r="A70" s="15" t="s">
        <v>545</v>
      </c>
      <c r="B70" s="16" t="s">
        <v>303</v>
      </c>
      <c r="C70" s="37"/>
      <c r="D70" s="37"/>
      <c r="E70" s="22"/>
      <c r="F70" s="22"/>
    </row>
    <row r="71" spans="1:6" ht="13.5" thickBot="1">
      <c r="A71" s="15" t="s">
        <v>546</v>
      </c>
      <c r="B71" s="16" t="s">
        <v>304</v>
      </c>
      <c r="C71" s="37"/>
      <c r="D71" s="37"/>
      <c r="E71" s="22"/>
      <c r="F71" s="22"/>
    </row>
    <row r="72" spans="1:6" ht="13.5" thickBot="1">
      <c r="A72" s="15" t="s">
        <v>547</v>
      </c>
      <c r="B72" s="16" t="s">
        <v>305</v>
      </c>
      <c r="C72" s="37"/>
      <c r="D72" s="37"/>
      <c r="E72" s="22"/>
      <c r="F72" s="22"/>
    </row>
    <row r="73" spans="1:6" ht="13.5" thickBot="1">
      <c r="A73" s="15" t="s">
        <v>548</v>
      </c>
      <c r="B73" s="16" t="s">
        <v>306</v>
      </c>
      <c r="C73" s="37"/>
      <c r="D73" s="37"/>
      <c r="E73" s="22"/>
      <c r="F73" s="22"/>
    </row>
    <row r="74" spans="1:6" ht="13.5" thickBot="1">
      <c r="A74" s="15" t="s">
        <v>549</v>
      </c>
      <c r="B74" s="16" t="s">
        <v>307</v>
      </c>
      <c r="C74" s="37"/>
      <c r="D74" s="37"/>
      <c r="E74" s="22"/>
      <c r="F74" s="22"/>
    </row>
    <row r="75" spans="1:6" ht="13.5" thickBot="1">
      <c r="A75" s="15" t="s">
        <v>610</v>
      </c>
      <c r="B75" s="16" t="s">
        <v>308</v>
      </c>
      <c r="C75" s="37"/>
      <c r="D75" s="37"/>
      <c r="E75" s="22"/>
      <c r="F75" s="22"/>
    </row>
    <row r="76" spans="1:6" ht="26.25" thickBot="1">
      <c r="A76" s="15" t="s">
        <v>539</v>
      </c>
      <c r="B76" s="16" t="s">
        <v>245</v>
      </c>
      <c r="C76" s="37"/>
      <c r="D76" s="37"/>
      <c r="E76" s="22"/>
      <c r="F76" s="22"/>
    </row>
    <row r="77" spans="1:6" ht="13.5" thickBot="1">
      <c r="A77" s="15" t="s">
        <v>551</v>
      </c>
      <c r="B77" s="16" t="s">
        <v>247</v>
      </c>
      <c r="C77" s="37"/>
      <c r="D77" s="37"/>
      <c r="E77" s="22"/>
      <c r="F77" s="22"/>
    </row>
    <row r="78" spans="1:6" ht="13.5" thickBot="1">
      <c r="A78" s="15" t="s">
        <v>552</v>
      </c>
      <c r="B78" s="16" t="s">
        <v>249</v>
      </c>
      <c r="C78" s="37"/>
      <c r="D78" s="37"/>
      <c r="E78" s="22"/>
      <c r="F78" s="22"/>
    </row>
    <row r="79" spans="1:6" ht="26.25" thickBot="1">
      <c r="A79" s="15" t="s">
        <v>611</v>
      </c>
      <c r="B79" s="13">
        <v>100</v>
      </c>
      <c r="C79" s="37">
        <v>-36867.946670000005</v>
      </c>
      <c r="D79" s="37">
        <v>-71724.811020000008</v>
      </c>
      <c r="E79" s="22"/>
      <c r="F79" s="22"/>
    </row>
    <row r="80" spans="1:6" ht="13.5" thickBot="1">
      <c r="A80" s="101" t="s">
        <v>554</v>
      </c>
      <c r="B80" s="102"/>
      <c r="C80" s="102"/>
      <c r="D80" s="103"/>
      <c r="E80" s="22"/>
      <c r="F80" s="22"/>
    </row>
    <row r="81" spans="1:6" ht="26.25" thickBot="1">
      <c r="A81" s="15" t="s">
        <v>612</v>
      </c>
      <c r="B81" s="13">
        <v>110</v>
      </c>
      <c r="C81" s="37">
        <v>16357613.40968</v>
      </c>
      <c r="D81" s="37">
        <v>8400000</v>
      </c>
      <c r="E81" s="22"/>
      <c r="F81" s="22"/>
    </row>
    <row r="82" spans="1:6" ht="13.5" thickBot="1">
      <c r="A82" s="15" t="s">
        <v>479</v>
      </c>
      <c r="B82" s="13"/>
      <c r="C82" s="37"/>
      <c r="D82" s="37"/>
      <c r="E82" s="22"/>
      <c r="F82" s="22"/>
    </row>
    <row r="83" spans="1:6" ht="13.5" thickBot="1">
      <c r="A83" s="15" t="s">
        <v>556</v>
      </c>
      <c r="B83" s="13">
        <v>111</v>
      </c>
      <c r="C83" s="37"/>
      <c r="D83" s="37"/>
      <c r="E83" s="22"/>
      <c r="F83" s="22"/>
    </row>
    <row r="84" spans="1:6" ht="13.5" thickBot="1">
      <c r="A84" s="15" t="s">
        <v>557</v>
      </c>
      <c r="B84" s="13">
        <v>112</v>
      </c>
      <c r="C84" s="37">
        <v>16357613.40968</v>
      </c>
      <c r="D84" s="37">
        <v>8400000</v>
      </c>
      <c r="E84" s="22"/>
      <c r="F84" s="22"/>
    </row>
    <row r="85" spans="1:6" ht="13.5" thickBot="1">
      <c r="A85" s="15" t="s">
        <v>518</v>
      </c>
      <c r="B85" s="13">
        <v>113</v>
      </c>
      <c r="C85" s="37"/>
      <c r="D85" s="37"/>
      <c r="E85" s="22"/>
      <c r="F85" s="22"/>
    </row>
    <row r="86" spans="1:6" ht="13.5" thickBot="1">
      <c r="A86" s="15" t="s">
        <v>558</v>
      </c>
      <c r="B86" s="13">
        <v>114</v>
      </c>
      <c r="C86" s="37"/>
      <c r="D86" s="37"/>
      <c r="E86" s="22"/>
      <c r="F86" s="22"/>
    </row>
    <row r="87" spans="1:6" ht="26.25" thickBot="1">
      <c r="A87" s="15" t="s">
        <v>613</v>
      </c>
      <c r="B87" s="13">
        <v>120</v>
      </c>
      <c r="C87" s="37">
        <v>14280247.431940001</v>
      </c>
      <c r="D87" s="37">
        <v>8559899.5927699991</v>
      </c>
      <c r="E87" s="22"/>
      <c r="F87" s="22"/>
    </row>
    <row r="88" spans="1:6" ht="13.5" thickBot="1">
      <c r="A88" s="15" t="s">
        <v>479</v>
      </c>
      <c r="B88" s="13"/>
      <c r="C88" s="37"/>
      <c r="D88" s="37"/>
      <c r="E88" s="22"/>
      <c r="F88" s="22"/>
    </row>
    <row r="89" spans="1:6" ht="13.5" thickBot="1">
      <c r="A89" s="15" t="s">
        <v>560</v>
      </c>
      <c r="B89" s="13">
        <v>121</v>
      </c>
      <c r="C89" s="37">
        <v>14157613.40968</v>
      </c>
      <c r="D89" s="37">
        <v>8436666.6666499991</v>
      </c>
      <c r="E89" s="22"/>
      <c r="F89" s="22"/>
    </row>
    <row r="90" spans="1:6" ht="13.5" thickBot="1">
      <c r="A90" s="15" t="s">
        <v>561</v>
      </c>
      <c r="B90" s="13">
        <v>122</v>
      </c>
      <c r="C90" s="37"/>
      <c r="D90" s="37"/>
      <c r="E90" s="22"/>
      <c r="F90" s="22"/>
    </row>
    <row r="91" spans="1:6" ht="13.5" thickBot="1">
      <c r="A91" s="15" t="s">
        <v>562</v>
      </c>
      <c r="B91" s="13">
        <v>123</v>
      </c>
      <c r="C91" s="37"/>
      <c r="D91" s="37"/>
      <c r="E91" s="22"/>
      <c r="F91" s="22"/>
    </row>
    <row r="92" spans="1:6" ht="13.5" thickBot="1">
      <c r="A92" s="15" t="s">
        <v>563</v>
      </c>
      <c r="B92" s="13">
        <v>124</v>
      </c>
      <c r="C92" s="37"/>
      <c r="D92" s="37"/>
      <c r="E92" s="22"/>
      <c r="F92" s="22"/>
    </row>
    <row r="93" spans="1:6" ht="13.5" thickBot="1">
      <c r="A93" s="15" t="s">
        <v>614</v>
      </c>
      <c r="B93" s="13">
        <v>125</v>
      </c>
      <c r="C93" s="37">
        <v>122634.02226</v>
      </c>
      <c r="D93" s="37">
        <v>123232.92612</v>
      </c>
      <c r="E93" s="22"/>
      <c r="F93" s="22"/>
    </row>
    <row r="94" spans="1:6" ht="26.25" thickBot="1">
      <c r="A94" s="15" t="s">
        <v>615</v>
      </c>
      <c r="B94" s="13">
        <v>130</v>
      </c>
      <c r="C94" s="37">
        <v>2077365.9777399991</v>
      </c>
      <c r="D94" s="37">
        <v>-159899.59276999906</v>
      </c>
      <c r="E94" s="22"/>
      <c r="F94" s="22"/>
    </row>
    <row r="95" spans="1:6" ht="13.5" thickBot="1">
      <c r="A95" s="15" t="s">
        <v>566</v>
      </c>
      <c r="B95" s="13">
        <v>140</v>
      </c>
      <c r="C95" s="37">
        <v>2.70262</v>
      </c>
      <c r="D95" s="37">
        <v>0.20319999999999999</v>
      </c>
      <c r="E95" s="22"/>
      <c r="F95" s="22"/>
    </row>
    <row r="96" spans="1:6" ht="26.25" thickBot="1">
      <c r="A96" s="15" t="s">
        <v>567</v>
      </c>
      <c r="B96" s="13">
        <v>150</v>
      </c>
      <c r="C96" s="37">
        <v>51.223999999999997</v>
      </c>
      <c r="D96" s="37">
        <v>-9.7799999999999994</v>
      </c>
      <c r="E96" s="22"/>
      <c r="F96" s="22"/>
    </row>
    <row r="97" spans="1:6" ht="26.25" thickBot="1">
      <c r="A97" s="15" t="s">
        <v>616</v>
      </c>
      <c r="B97" s="13">
        <v>160</v>
      </c>
      <c r="C97" s="37">
        <v>-691824.69145999802</v>
      </c>
      <c r="D97" s="37">
        <v>534516.83632999961</v>
      </c>
      <c r="E97" s="22"/>
      <c r="F97" s="22"/>
    </row>
    <row r="98" spans="1:6" ht="13.5" thickBot="1">
      <c r="A98" s="15" t="s">
        <v>569</v>
      </c>
      <c r="B98" s="13">
        <v>170</v>
      </c>
      <c r="C98" s="37">
        <v>884428.00699999998</v>
      </c>
      <c r="D98" s="37">
        <v>253457.90410000001</v>
      </c>
      <c r="E98" s="22"/>
      <c r="F98" s="22"/>
    </row>
    <row r="99" spans="1:6" ht="26.25" thickBot="1">
      <c r="A99" s="15" t="s">
        <v>570</v>
      </c>
      <c r="B99" s="13">
        <v>180</v>
      </c>
      <c r="C99" s="37">
        <v>192603.31554000196</v>
      </c>
      <c r="D99" s="37">
        <v>787974.74042999966</v>
      </c>
      <c r="E99" s="22"/>
      <c r="F99" s="22"/>
    </row>
    <row r="100" spans="1:6">
      <c r="A100" s="23"/>
      <c r="C100" s="39"/>
      <c r="D100" s="39"/>
      <c r="E100" s="22"/>
    </row>
    <row r="101" spans="1:6" ht="4.5" customHeight="1">
      <c r="A101" s="23"/>
    </row>
    <row r="102" spans="1:6" s="55" customFormat="1">
      <c r="A102" s="63" t="s">
        <v>666</v>
      </c>
      <c r="B102" s="83"/>
      <c r="C102" s="83"/>
    </row>
    <row r="103" spans="1:6" s="65" customFormat="1" ht="11.25">
      <c r="A103" s="64" t="s">
        <v>683</v>
      </c>
      <c r="B103" s="94" t="s">
        <v>674</v>
      </c>
      <c r="C103" s="94"/>
      <c r="D103" s="66"/>
    </row>
    <row r="104" spans="1:6" s="55" customFormat="1" ht="5.25" customHeight="1">
      <c r="A104" s="67"/>
      <c r="B104" s="82"/>
      <c r="C104" s="82"/>
      <c r="D104" s="68"/>
    </row>
    <row r="105" spans="1:6" s="55" customFormat="1">
      <c r="A105" s="63" t="s">
        <v>684</v>
      </c>
      <c r="B105" s="83"/>
      <c r="C105" s="83"/>
    </row>
    <row r="106" spans="1:6" s="65" customFormat="1" ht="12.75" customHeight="1">
      <c r="A106" s="64" t="s">
        <v>685</v>
      </c>
      <c r="B106" s="94" t="s">
        <v>674</v>
      </c>
      <c r="C106" s="94"/>
    </row>
    <row r="107" spans="1:6" s="55" customFormat="1">
      <c r="A107" s="67"/>
      <c r="B107" s="82"/>
      <c r="C107" s="82"/>
    </row>
    <row r="108" spans="1:6" s="55" customFormat="1">
      <c r="A108" s="67" t="s">
        <v>447</v>
      </c>
    </row>
  </sheetData>
  <mergeCells count="14">
    <mergeCell ref="A13:D13"/>
    <mergeCell ref="A6:D6"/>
    <mergeCell ref="A7:D7"/>
    <mergeCell ref="A8:D8"/>
    <mergeCell ref="A9:D9"/>
    <mergeCell ref="A10:D10"/>
    <mergeCell ref="B103:C103"/>
    <mergeCell ref="B106:C106"/>
    <mergeCell ref="A15:D15"/>
    <mergeCell ref="A16:D16"/>
    <mergeCell ref="A18:D18"/>
    <mergeCell ref="A21:D21"/>
    <mergeCell ref="A50:D50"/>
    <mergeCell ref="A80:D80"/>
  </mergeCells>
  <hyperlinks>
    <hyperlink ref="D2" r:id="rId1" display="jl:30820087.0" xr:uid="{00000000-0004-0000-0700-000000000000}"/>
  </hyperlinks>
  <pageMargins left="0.78740157480314965" right="0.39370078740157483" top="0.39370078740157483" bottom="0.39370078740157483" header="0.31496062992125984" footer="0.31496062992125984"/>
  <pageSetup paperSize="9" scale="89" fitToHeight="0" orientation="portrait" horizontalDpi="4294967295" verticalDpi="4294967295" r:id="rId2"/>
  <customProperties>
    <customPr name="_pios_id" r:id="rId3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L99"/>
  <sheetViews>
    <sheetView view="pageBreakPreview" topLeftCell="A5" zoomScale="84" zoomScaleNormal="88" workbookViewId="0">
      <selection activeCell="E70" sqref="E70"/>
    </sheetView>
  </sheetViews>
  <sheetFormatPr defaultRowHeight="12.75"/>
  <cols>
    <col min="1" max="1" width="50.85546875" customWidth="1"/>
    <col min="3" max="6" width="14.5703125" customWidth="1"/>
    <col min="7" max="7" width="18" customWidth="1"/>
    <col min="8" max="8" width="14.5703125" customWidth="1"/>
    <col min="9" max="9" width="17.140625" customWidth="1"/>
    <col min="10" max="10" width="14.5703125" customWidth="1"/>
    <col min="11" max="11" width="16.85546875" customWidth="1"/>
    <col min="12" max="12" width="20" bestFit="1" customWidth="1"/>
  </cols>
  <sheetData>
    <row r="1" spans="1:9">
      <c r="A1" s="40"/>
      <c r="B1" s="40"/>
      <c r="C1" s="40"/>
      <c r="D1" s="40"/>
      <c r="E1" s="40"/>
      <c r="F1" s="40"/>
      <c r="G1" s="40"/>
      <c r="H1" s="40"/>
      <c r="I1" s="40" t="s">
        <v>314</v>
      </c>
    </row>
    <row r="2" spans="1:9">
      <c r="A2" s="41"/>
      <c r="B2" s="41"/>
      <c r="C2" s="41"/>
      <c r="D2" s="41"/>
      <c r="E2" s="41"/>
      <c r="F2" s="41"/>
      <c r="G2" s="41"/>
      <c r="H2" s="41"/>
      <c r="I2" s="41" t="s">
        <v>3</v>
      </c>
    </row>
    <row r="3" spans="1:9">
      <c r="A3" s="40"/>
      <c r="B3" s="40"/>
      <c r="C3" s="40"/>
      <c r="D3" s="40"/>
      <c r="E3" s="40"/>
      <c r="F3" s="40"/>
      <c r="G3" s="40"/>
      <c r="H3" s="40"/>
      <c r="I3" s="40" t="s">
        <v>4</v>
      </c>
    </row>
    <row r="4" spans="1:9">
      <c r="A4" s="40"/>
      <c r="B4" s="40"/>
      <c r="C4" s="40"/>
      <c r="D4" s="40"/>
      <c r="E4" s="40"/>
      <c r="F4" s="40"/>
      <c r="G4" s="40"/>
      <c r="H4" s="40"/>
      <c r="I4" s="2" t="s">
        <v>5</v>
      </c>
    </row>
    <row r="5" spans="1:9">
      <c r="A5" s="40"/>
      <c r="B5" s="40"/>
      <c r="C5" s="40"/>
      <c r="D5" s="40"/>
      <c r="E5" s="40"/>
      <c r="F5" s="40"/>
      <c r="G5" s="40"/>
      <c r="H5" s="40"/>
      <c r="I5" s="2"/>
    </row>
    <row r="6" spans="1:9">
      <c r="A6" s="40"/>
      <c r="B6" s="40"/>
      <c r="C6" s="40"/>
      <c r="D6" s="40"/>
      <c r="E6" s="40"/>
      <c r="F6" s="40"/>
      <c r="G6" s="40"/>
      <c r="H6" s="40"/>
      <c r="I6" s="2"/>
    </row>
    <row r="7" spans="1:9" s="3" customFormat="1" ht="12.75" customHeight="1">
      <c r="A7" s="91" t="s">
        <v>315</v>
      </c>
      <c r="B7" s="90"/>
      <c r="C7" s="90"/>
      <c r="D7" s="90"/>
    </row>
    <row r="8" spans="1:9" s="5" customFormat="1" ht="12.75" customHeight="1">
      <c r="A8" s="91" t="s">
        <v>8</v>
      </c>
      <c r="B8" s="92"/>
      <c r="C8" s="92"/>
      <c r="D8" s="92"/>
    </row>
    <row r="9" spans="1:9" s="5" customFormat="1" ht="12.75" customHeight="1">
      <c r="A9" s="91" t="s">
        <v>9</v>
      </c>
      <c r="B9" s="92"/>
      <c r="C9" s="92"/>
      <c r="D9" s="92"/>
    </row>
    <row r="10" spans="1:9" s="5" customFormat="1" ht="27" customHeight="1">
      <c r="A10" s="91" t="s">
        <v>115</v>
      </c>
      <c r="B10" s="92"/>
      <c r="C10" s="92"/>
      <c r="D10" s="92"/>
    </row>
    <row r="11" spans="1:9" s="5" customFormat="1">
      <c r="A11" s="93" t="s">
        <v>11</v>
      </c>
      <c r="B11" s="93"/>
      <c r="C11" s="93"/>
      <c r="D11" s="93"/>
    </row>
    <row r="12" spans="1:9">
      <c r="A12" s="40"/>
      <c r="B12" s="40"/>
      <c r="C12" s="40"/>
      <c r="D12" s="40"/>
    </row>
    <row r="13" spans="1:9">
      <c r="A13" s="40"/>
      <c r="B13" s="40"/>
      <c r="C13" s="40"/>
      <c r="I13" s="40" t="s">
        <v>6</v>
      </c>
    </row>
    <row r="14" spans="1:9">
      <c r="A14" s="40"/>
    </row>
    <row r="15" spans="1:9">
      <c r="A15" s="107" t="s">
        <v>168</v>
      </c>
      <c r="B15" s="108"/>
      <c r="C15" s="108"/>
      <c r="D15" s="108"/>
      <c r="E15" s="108"/>
      <c r="F15" s="108"/>
      <c r="G15" s="108"/>
      <c r="H15" s="108"/>
      <c r="I15" s="108"/>
    </row>
    <row r="16" spans="1:9">
      <c r="A16" s="43"/>
    </row>
    <row r="17" spans="1:12">
      <c r="A17" s="110" t="s">
        <v>316</v>
      </c>
      <c r="B17" s="108"/>
      <c r="C17" s="108"/>
      <c r="D17" s="108"/>
      <c r="E17" s="108"/>
      <c r="F17" s="108"/>
      <c r="G17" s="108"/>
      <c r="H17" s="108"/>
      <c r="I17" s="108"/>
    </row>
    <row r="18" spans="1:12">
      <c r="A18" s="111" t="str">
        <f>CONCATENATE("отчетный период ",ф1!A1)</f>
        <v>отчетный период январь-сентябрь 2022 года</v>
      </c>
      <c r="B18" s="108"/>
      <c r="C18" s="108"/>
      <c r="D18" s="108"/>
      <c r="E18" s="108"/>
      <c r="F18" s="108"/>
      <c r="G18" s="108"/>
      <c r="H18" s="108"/>
      <c r="I18" s="108"/>
    </row>
    <row r="19" spans="1:12">
      <c r="A19" s="44"/>
    </row>
    <row r="20" spans="1:12">
      <c r="A20" s="112" t="s">
        <v>14</v>
      </c>
      <c r="B20" s="108"/>
      <c r="C20" s="108"/>
      <c r="D20" s="108"/>
      <c r="E20" s="108"/>
      <c r="F20" s="108"/>
      <c r="G20" s="108"/>
      <c r="H20" s="108"/>
      <c r="I20" s="108"/>
    </row>
    <row r="21" spans="1:12" ht="13.5" thickBot="1">
      <c r="A21" s="40"/>
    </row>
    <row r="22" spans="1:12" ht="13.5" customHeight="1" thickBot="1">
      <c r="A22" s="113" t="s">
        <v>317</v>
      </c>
      <c r="B22" s="115" t="s">
        <v>16</v>
      </c>
      <c r="C22" s="116" t="s">
        <v>318</v>
      </c>
      <c r="D22" s="117"/>
      <c r="E22" s="117"/>
      <c r="F22" s="117"/>
      <c r="G22" s="118"/>
      <c r="H22" s="115" t="s">
        <v>103</v>
      </c>
      <c r="I22" s="115" t="s">
        <v>319</v>
      </c>
    </row>
    <row r="23" spans="1:12" ht="51.75" thickBot="1">
      <c r="A23" s="114"/>
      <c r="B23" s="114"/>
      <c r="C23" s="45" t="s">
        <v>96</v>
      </c>
      <c r="D23" s="45" t="s">
        <v>97</v>
      </c>
      <c r="E23" s="45" t="s">
        <v>98</v>
      </c>
      <c r="F23" s="45" t="s">
        <v>320</v>
      </c>
      <c r="G23" s="45" t="s">
        <v>321</v>
      </c>
      <c r="H23" s="114"/>
      <c r="I23" s="114"/>
    </row>
    <row r="24" spans="1:12" ht="19.5" customHeight="1" thickBot="1">
      <c r="A24" s="46" t="s">
        <v>322</v>
      </c>
      <c r="B24" s="47" t="s">
        <v>21</v>
      </c>
      <c r="C24" s="48">
        <v>136003</v>
      </c>
      <c r="D24" s="48">
        <v>0</v>
      </c>
      <c r="E24" s="48">
        <v>0</v>
      </c>
      <c r="F24" s="48">
        <v>0</v>
      </c>
      <c r="G24" s="48">
        <v>-4906331.277449958</v>
      </c>
      <c r="H24" s="48">
        <v>0</v>
      </c>
      <c r="I24" s="48">
        <v>-4770328.277449958</v>
      </c>
      <c r="K24" s="49"/>
      <c r="L24" s="50"/>
    </row>
    <row r="25" spans="1:12" ht="13.5" thickBot="1">
      <c r="A25" s="51" t="s">
        <v>323</v>
      </c>
      <c r="B25" s="45" t="s">
        <v>23</v>
      </c>
      <c r="C25" s="52"/>
      <c r="D25" s="52"/>
      <c r="E25" s="52"/>
      <c r="F25" s="52"/>
      <c r="G25" s="52"/>
      <c r="H25" s="52"/>
      <c r="I25" s="52">
        <v>0</v>
      </c>
      <c r="K25" s="53"/>
      <c r="L25" s="54"/>
    </row>
    <row r="26" spans="1:12" ht="13.5" thickBot="1">
      <c r="A26" s="51" t="s">
        <v>324</v>
      </c>
      <c r="B26" s="45">
        <v>100</v>
      </c>
      <c r="C26" s="52">
        <v>136003</v>
      </c>
      <c r="D26" s="52">
        <v>0</v>
      </c>
      <c r="E26" s="52">
        <v>0</v>
      </c>
      <c r="F26" s="52">
        <v>0</v>
      </c>
      <c r="G26" s="52">
        <v>-4906331.277449958</v>
      </c>
      <c r="H26" s="52">
        <v>0</v>
      </c>
      <c r="I26" s="52">
        <v>-4770328.277449958</v>
      </c>
    </row>
    <row r="27" spans="1:12" ht="13.5" thickBot="1">
      <c r="A27" s="51" t="s">
        <v>325</v>
      </c>
      <c r="B27" s="45">
        <v>200</v>
      </c>
      <c r="C27" s="52">
        <v>0</v>
      </c>
      <c r="D27" s="52">
        <v>0</v>
      </c>
      <c r="E27" s="52">
        <v>0</v>
      </c>
      <c r="F27" s="52">
        <v>0</v>
      </c>
      <c r="G27" s="52">
        <v>-1741956.6622599892</v>
      </c>
      <c r="H27" s="52">
        <v>0</v>
      </c>
      <c r="I27" s="52">
        <v>-1741956.6622599892</v>
      </c>
    </row>
    <row r="28" spans="1:12" ht="13.5" thickBot="1">
      <c r="A28" s="51" t="s">
        <v>326</v>
      </c>
      <c r="B28" s="45">
        <v>210</v>
      </c>
      <c r="C28" s="52"/>
      <c r="D28" s="52"/>
      <c r="E28" s="52"/>
      <c r="F28" s="52"/>
      <c r="G28" s="52">
        <v>-1741956.6622599892</v>
      </c>
      <c r="H28" s="52"/>
      <c r="I28" s="52">
        <v>-1741956.6622599892</v>
      </c>
    </row>
    <row r="29" spans="1:12" ht="25.5" customHeight="1" thickBot="1">
      <c r="A29" s="51" t="s">
        <v>327</v>
      </c>
      <c r="B29" s="45">
        <v>220</v>
      </c>
      <c r="C29" s="52">
        <f>SUM(C31:C39)</f>
        <v>0</v>
      </c>
      <c r="D29" s="52">
        <f t="shared" ref="D29:I29" si="0">SUM(D31:D39)</f>
        <v>0</v>
      </c>
      <c r="E29" s="52">
        <f t="shared" si="0"/>
        <v>0</v>
      </c>
      <c r="F29" s="52">
        <f t="shared" si="0"/>
        <v>0</v>
      </c>
      <c r="G29" s="52">
        <f t="shared" si="0"/>
        <v>0</v>
      </c>
      <c r="H29" s="52">
        <f t="shared" si="0"/>
        <v>0</v>
      </c>
      <c r="I29" s="52">
        <f t="shared" si="0"/>
        <v>0</v>
      </c>
    </row>
    <row r="30" spans="1:12" ht="13.5" thickBot="1">
      <c r="A30" s="51" t="s">
        <v>143</v>
      </c>
      <c r="B30" s="45"/>
      <c r="C30" s="52"/>
      <c r="D30" s="52"/>
      <c r="E30" s="52"/>
      <c r="F30" s="52"/>
      <c r="G30" s="52"/>
      <c r="H30" s="52"/>
      <c r="I30" s="52">
        <f t="shared" ref="I30:I88" si="1">SUM(C30:H30)</f>
        <v>0</v>
      </c>
      <c r="K30" s="50"/>
    </row>
    <row r="31" spans="1:12" ht="39" thickBot="1">
      <c r="A31" s="51" t="s">
        <v>328</v>
      </c>
      <c r="B31" s="45">
        <v>221</v>
      </c>
      <c r="C31" s="52"/>
      <c r="D31" s="52"/>
      <c r="E31" s="52"/>
      <c r="F31" s="52"/>
      <c r="G31" s="52"/>
      <c r="H31" s="52"/>
      <c r="I31" s="52"/>
      <c r="K31" s="50"/>
    </row>
    <row r="32" spans="1:12" ht="39" thickBot="1">
      <c r="A32" s="51" t="s">
        <v>329</v>
      </c>
      <c r="B32" s="45">
        <v>222</v>
      </c>
      <c r="C32" s="52"/>
      <c r="D32" s="52"/>
      <c r="E32" s="52"/>
      <c r="F32" s="52"/>
      <c r="G32" s="52"/>
      <c r="H32" s="52"/>
      <c r="I32" s="52"/>
      <c r="K32" s="50"/>
    </row>
    <row r="33" spans="1:9" ht="26.25" thickBot="1">
      <c r="A33" s="51" t="s">
        <v>330</v>
      </c>
      <c r="B33" s="45">
        <v>223</v>
      </c>
      <c r="C33" s="52"/>
      <c r="D33" s="52"/>
      <c r="E33" s="52"/>
      <c r="F33" s="52"/>
      <c r="G33" s="52"/>
      <c r="H33" s="52"/>
      <c r="I33" s="52">
        <f t="shared" si="1"/>
        <v>0</v>
      </c>
    </row>
    <row r="34" spans="1:9" ht="39" thickBot="1">
      <c r="A34" s="51" t="s">
        <v>145</v>
      </c>
      <c r="B34" s="45">
        <v>224</v>
      </c>
      <c r="C34" s="52"/>
      <c r="D34" s="52"/>
      <c r="E34" s="52"/>
      <c r="F34" s="52"/>
      <c r="G34" s="52"/>
      <c r="H34" s="52"/>
      <c r="I34" s="52"/>
    </row>
    <row r="35" spans="1:9" ht="26.25" thickBot="1">
      <c r="A35" s="51" t="s">
        <v>155</v>
      </c>
      <c r="B35" s="45">
        <v>225</v>
      </c>
      <c r="C35" s="52"/>
      <c r="D35" s="52"/>
      <c r="E35" s="52"/>
      <c r="F35" s="52"/>
      <c r="G35" s="52"/>
      <c r="H35" s="52"/>
      <c r="I35" s="52"/>
    </row>
    <row r="36" spans="1:9" ht="26.25" thickBot="1">
      <c r="A36" s="51" t="s">
        <v>146</v>
      </c>
      <c r="B36" s="45">
        <v>226</v>
      </c>
      <c r="C36" s="52"/>
      <c r="D36" s="52"/>
      <c r="E36" s="52"/>
      <c r="F36" s="52"/>
      <c r="G36" s="52"/>
      <c r="H36" s="52"/>
      <c r="I36" s="52"/>
    </row>
    <row r="37" spans="1:9" ht="26.25" thickBot="1">
      <c r="A37" s="51" t="s">
        <v>331</v>
      </c>
      <c r="B37" s="45">
        <v>227</v>
      </c>
      <c r="C37" s="52"/>
      <c r="D37" s="52"/>
      <c r="E37" s="52"/>
      <c r="F37" s="52"/>
      <c r="G37" s="52"/>
      <c r="H37" s="52"/>
      <c r="I37" s="52"/>
    </row>
    <row r="38" spans="1:9" ht="13.5" thickBot="1">
      <c r="A38" s="51" t="s">
        <v>149</v>
      </c>
      <c r="B38" s="45">
        <v>228</v>
      </c>
      <c r="C38" s="52"/>
      <c r="D38" s="52"/>
      <c r="E38" s="52"/>
      <c r="F38" s="52"/>
      <c r="G38" s="52"/>
      <c r="H38" s="52"/>
      <c r="I38" s="52"/>
    </row>
    <row r="39" spans="1:9" ht="26.25" thickBot="1">
      <c r="A39" s="51" t="s">
        <v>148</v>
      </c>
      <c r="B39" s="45">
        <v>229</v>
      </c>
      <c r="C39" s="52"/>
      <c r="D39" s="52"/>
      <c r="E39" s="52"/>
      <c r="F39" s="52"/>
      <c r="G39" s="52"/>
      <c r="H39" s="52"/>
      <c r="I39" s="52"/>
    </row>
    <row r="40" spans="1:9" ht="26.25" thickBot="1">
      <c r="A40" s="51" t="s">
        <v>332</v>
      </c>
      <c r="B40" s="45">
        <v>300</v>
      </c>
      <c r="C40" s="52">
        <f t="shared" ref="C40:H40" si="2">SUM(C42+C47+C48+C49+C50+C51+C52+C53+C54)</f>
        <v>0</v>
      </c>
      <c r="D40" s="52">
        <f t="shared" si="2"/>
        <v>0</v>
      </c>
      <c r="E40" s="52">
        <f t="shared" si="2"/>
        <v>0</v>
      </c>
      <c r="F40" s="52">
        <f t="shared" si="2"/>
        <v>0</v>
      </c>
      <c r="G40" s="52">
        <f t="shared" si="2"/>
        <v>0</v>
      </c>
      <c r="H40" s="52">
        <f t="shared" si="2"/>
        <v>0</v>
      </c>
      <c r="I40" s="52">
        <f t="shared" si="1"/>
        <v>0</v>
      </c>
    </row>
    <row r="41" spans="1:9" ht="13.5" thickBot="1">
      <c r="A41" s="51" t="s">
        <v>143</v>
      </c>
      <c r="B41" s="45"/>
      <c r="C41" s="52"/>
      <c r="D41" s="52"/>
      <c r="E41" s="52"/>
      <c r="F41" s="52"/>
      <c r="G41" s="52"/>
      <c r="H41" s="52"/>
      <c r="I41" s="52">
        <f t="shared" si="1"/>
        <v>0</v>
      </c>
    </row>
    <row r="42" spans="1:9" ht="13.5" thickBot="1">
      <c r="A42" s="51" t="s">
        <v>333</v>
      </c>
      <c r="B42" s="45">
        <v>310</v>
      </c>
      <c r="C42" s="52"/>
      <c r="D42" s="52"/>
      <c r="E42" s="52"/>
      <c r="F42" s="52"/>
      <c r="G42" s="52"/>
      <c r="H42" s="52"/>
      <c r="I42" s="52">
        <f t="shared" si="1"/>
        <v>0</v>
      </c>
    </row>
    <row r="43" spans="1:9" ht="13.5" thickBot="1">
      <c r="A43" s="51" t="s">
        <v>143</v>
      </c>
      <c r="B43" s="45"/>
      <c r="C43" s="52"/>
      <c r="D43" s="52"/>
      <c r="E43" s="52"/>
      <c r="F43" s="52"/>
      <c r="G43" s="52"/>
      <c r="H43" s="52"/>
      <c r="I43" s="52">
        <f t="shared" si="1"/>
        <v>0</v>
      </c>
    </row>
    <row r="44" spans="1:9" ht="13.5" thickBot="1">
      <c r="A44" s="51" t="s">
        <v>334</v>
      </c>
      <c r="B44" s="45"/>
      <c r="C44" s="52"/>
      <c r="D44" s="52"/>
      <c r="E44" s="52"/>
      <c r="F44" s="52"/>
      <c r="G44" s="52"/>
      <c r="H44" s="52"/>
      <c r="I44" s="52">
        <f t="shared" si="1"/>
        <v>0</v>
      </c>
    </row>
    <row r="45" spans="1:9" ht="15.75" customHeight="1" thickBot="1">
      <c r="A45" s="51" t="s">
        <v>335</v>
      </c>
      <c r="B45" s="45"/>
      <c r="C45" s="52"/>
      <c r="D45" s="52"/>
      <c r="E45" s="52"/>
      <c r="F45" s="52"/>
      <c r="G45" s="52"/>
      <c r="H45" s="52"/>
      <c r="I45" s="52">
        <f t="shared" si="1"/>
        <v>0</v>
      </c>
    </row>
    <row r="46" spans="1:9" ht="26.25" thickBot="1">
      <c r="A46" s="51" t="s">
        <v>336</v>
      </c>
      <c r="B46" s="45"/>
      <c r="C46" s="52"/>
      <c r="D46" s="52"/>
      <c r="E46" s="52"/>
      <c r="F46" s="52"/>
      <c r="G46" s="52"/>
      <c r="H46" s="52"/>
      <c r="I46" s="52">
        <f t="shared" si="1"/>
        <v>0</v>
      </c>
    </row>
    <row r="47" spans="1:9" ht="13.5" thickBot="1">
      <c r="A47" s="51" t="s">
        <v>337</v>
      </c>
      <c r="B47" s="45">
        <v>311</v>
      </c>
      <c r="C47" s="52"/>
      <c r="D47" s="52"/>
      <c r="E47" s="52"/>
      <c r="F47" s="52"/>
      <c r="G47" s="52"/>
      <c r="H47" s="52"/>
      <c r="I47" s="52">
        <f t="shared" si="1"/>
        <v>0</v>
      </c>
    </row>
    <row r="48" spans="1:9" ht="13.5" thickBot="1">
      <c r="A48" s="51" t="s">
        <v>338</v>
      </c>
      <c r="B48" s="45">
        <v>312</v>
      </c>
      <c r="C48" s="52"/>
      <c r="D48" s="52"/>
      <c r="E48" s="52"/>
      <c r="F48" s="52"/>
      <c r="G48" s="52"/>
      <c r="H48" s="52"/>
      <c r="I48" s="52">
        <f t="shared" si="1"/>
        <v>0</v>
      </c>
    </row>
    <row r="49" spans="1:9" ht="26.25" thickBot="1">
      <c r="A49" s="51" t="s">
        <v>339</v>
      </c>
      <c r="B49" s="45">
        <v>313</v>
      </c>
      <c r="C49" s="52"/>
      <c r="D49" s="52"/>
      <c r="E49" s="52"/>
      <c r="F49" s="52"/>
      <c r="G49" s="52"/>
      <c r="H49" s="52"/>
      <c r="I49" s="52">
        <f t="shared" si="1"/>
        <v>0</v>
      </c>
    </row>
    <row r="50" spans="1:9" ht="26.25" thickBot="1">
      <c r="A50" s="51" t="s">
        <v>340</v>
      </c>
      <c r="B50" s="45">
        <v>314</v>
      </c>
      <c r="C50" s="52"/>
      <c r="D50" s="52"/>
      <c r="E50" s="52"/>
      <c r="F50" s="52"/>
      <c r="G50" s="52"/>
      <c r="H50" s="52"/>
      <c r="I50" s="52">
        <f t="shared" si="1"/>
        <v>0</v>
      </c>
    </row>
    <row r="51" spans="1:9" ht="13.5" thickBot="1">
      <c r="A51" s="51" t="s">
        <v>341</v>
      </c>
      <c r="B51" s="45">
        <v>315</v>
      </c>
      <c r="C51" s="52"/>
      <c r="D51" s="52"/>
      <c r="E51" s="52"/>
      <c r="F51" s="52"/>
      <c r="G51" s="52"/>
      <c r="H51" s="52"/>
      <c r="I51" s="52">
        <f t="shared" si="1"/>
        <v>0</v>
      </c>
    </row>
    <row r="52" spans="1:9" ht="13.5" thickBot="1">
      <c r="A52" s="51" t="s">
        <v>342</v>
      </c>
      <c r="B52" s="45">
        <v>316</v>
      </c>
      <c r="C52" s="52"/>
      <c r="D52" s="52"/>
      <c r="E52" s="52"/>
      <c r="F52" s="52"/>
      <c r="G52" s="52"/>
      <c r="H52" s="52"/>
      <c r="I52" s="52">
        <f t="shared" si="1"/>
        <v>0</v>
      </c>
    </row>
    <row r="53" spans="1:9" ht="13.5" thickBot="1">
      <c r="A53" s="51" t="s">
        <v>343</v>
      </c>
      <c r="B53" s="45">
        <v>317</v>
      </c>
      <c r="C53" s="52"/>
      <c r="D53" s="52"/>
      <c r="E53" s="52"/>
      <c r="F53" s="52"/>
      <c r="G53" s="52"/>
      <c r="H53" s="52"/>
      <c r="I53" s="52">
        <f t="shared" si="1"/>
        <v>0</v>
      </c>
    </row>
    <row r="54" spans="1:9" ht="26.25" thickBot="1">
      <c r="A54" s="51" t="s">
        <v>344</v>
      </c>
      <c r="B54" s="45">
        <v>318</v>
      </c>
      <c r="C54" s="52"/>
      <c r="D54" s="52"/>
      <c r="E54" s="52"/>
      <c r="F54" s="52"/>
      <c r="G54" s="52"/>
      <c r="H54" s="52"/>
      <c r="I54" s="52">
        <f t="shared" si="1"/>
        <v>0</v>
      </c>
    </row>
    <row r="55" spans="1:9" ht="13.5" thickBot="1">
      <c r="A55" s="51" t="s">
        <v>345</v>
      </c>
      <c r="B55" s="45">
        <v>319</v>
      </c>
      <c r="C55" s="52"/>
      <c r="D55" s="52"/>
      <c r="E55" s="52"/>
      <c r="F55" s="52"/>
      <c r="G55" s="52"/>
      <c r="H55" s="52"/>
      <c r="I55" s="52">
        <f t="shared" si="1"/>
        <v>0</v>
      </c>
    </row>
    <row r="56" spans="1:9" ht="26.25" thickBot="1">
      <c r="A56" s="46" t="s">
        <v>346</v>
      </c>
      <c r="B56" s="47">
        <v>400</v>
      </c>
      <c r="C56" s="48">
        <v>136003</v>
      </c>
      <c r="D56" s="48">
        <v>0</v>
      </c>
      <c r="E56" s="48">
        <v>0</v>
      </c>
      <c r="F56" s="48">
        <v>0</v>
      </c>
      <c r="G56" s="48">
        <f>G24+G27</f>
        <v>-6648287.9397099474</v>
      </c>
      <c r="H56" s="48">
        <v>0</v>
      </c>
      <c r="I56" s="48">
        <f>I24+I27</f>
        <v>-6512284.9397099474</v>
      </c>
    </row>
    <row r="57" spans="1:9" ht="13.5" thickBot="1">
      <c r="A57" s="51" t="s">
        <v>323</v>
      </c>
      <c r="B57" s="45">
        <v>401</v>
      </c>
      <c r="C57" s="52"/>
      <c r="D57" s="52"/>
      <c r="E57" s="52"/>
      <c r="F57" s="52"/>
      <c r="G57" s="52"/>
      <c r="H57" s="52"/>
      <c r="I57" s="52">
        <f t="shared" si="1"/>
        <v>0</v>
      </c>
    </row>
    <row r="58" spans="1:9" ht="13.5" thickBot="1">
      <c r="A58" s="51" t="s">
        <v>347</v>
      </c>
      <c r="B58" s="45">
        <v>500</v>
      </c>
      <c r="C58" s="52">
        <f t="shared" ref="C58:H58" si="3">C56+C57</f>
        <v>136003</v>
      </c>
      <c r="D58" s="52">
        <f t="shared" si="3"/>
        <v>0</v>
      </c>
      <c r="E58" s="52">
        <f t="shared" si="3"/>
        <v>0</v>
      </c>
      <c r="F58" s="52">
        <f t="shared" si="3"/>
        <v>0</v>
      </c>
      <c r="G58" s="52">
        <f t="shared" si="3"/>
        <v>-6648287.9397099474</v>
      </c>
      <c r="H58" s="52">
        <f t="shared" si="3"/>
        <v>0</v>
      </c>
      <c r="I58" s="52">
        <f t="shared" si="1"/>
        <v>-6512284.9397099474</v>
      </c>
    </row>
    <row r="59" spans="1:9" ht="13.5" thickBot="1">
      <c r="A59" s="51" t="s">
        <v>348</v>
      </c>
      <c r="B59" s="45">
        <v>600</v>
      </c>
      <c r="C59" s="52">
        <f t="shared" ref="C59:H59" si="4">C60+C61</f>
        <v>0</v>
      </c>
      <c r="D59" s="52">
        <f t="shared" si="4"/>
        <v>0</v>
      </c>
      <c r="E59" s="52">
        <f t="shared" si="4"/>
        <v>0</v>
      </c>
      <c r="F59" s="52">
        <f t="shared" si="4"/>
        <v>0</v>
      </c>
      <c r="G59" s="52">
        <f t="shared" si="4"/>
        <v>-4749131.1161199901</v>
      </c>
      <c r="H59" s="52">
        <f t="shared" si="4"/>
        <v>0</v>
      </c>
      <c r="I59" s="52">
        <f t="shared" si="1"/>
        <v>-4749131.1161199901</v>
      </c>
    </row>
    <row r="60" spans="1:9" ht="13.5" thickBot="1">
      <c r="A60" s="51" t="s">
        <v>326</v>
      </c>
      <c r="B60" s="45">
        <v>610</v>
      </c>
      <c r="C60" s="52"/>
      <c r="D60" s="52"/>
      <c r="E60" s="52"/>
      <c r="F60" s="52"/>
      <c r="G60" s="52">
        <f>ф2!C36</f>
        <v>-4749131.1161199901</v>
      </c>
      <c r="H60" s="52"/>
      <c r="I60" s="52">
        <f t="shared" si="1"/>
        <v>-4749131.1161199901</v>
      </c>
    </row>
    <row r="61" spans="1:9" ht="26.25" thickBot="1">
      <c r="A61" s="51" t="s">
        <v>349</v>
      </c>
      <c r="B61" s="45">
        <v>620</v>
      </c>
      <c r="C61" s="52">
        <f>SUM(C63:C71)</f>
        <v>0</v>
      </c>
      <c r="D61" s="52">
        <f t="shared" ref="D61:I61" si="5">SUM(D63:D71)</f>
        <v>0</v>
      </c>
      <c r="E61" s="52">
        <f t="shared" si="5"/>
        <v>0</v>
      </c>
      <c r="F61" s="52">
        <f t="shared" si="5"/>
        <v>0</v>
      </c>
      <c r="G61" s="52">
        <f t="shared" si="5"/>
        <v>0</v>
      </c>
      <c r="H61" s="52">
        <f t="shared" si="5"/>
        <v>0</v>
      </c>
      <c r="I61" s="52">
        <f t="shared" si="5"/>
        <v>0</v>
      </c>
    </row>
    <row r="62" spans="1:9" ht="13.5" thickBot="1">
      <c r="A62" s="51" t="s">
        <v>143</v>
      </c>
      <c r="B62" s="45"/>
      <c r="C62" s="52"/>
      <c r="D62" s="52"/>
      <c r="E62" s="52"/>
      <c r="F62" s="52"/>
      <c r="G62" s="52"/>
      <c r="H62" s="52"/>
      <c r="I62" s="52">
        <f t="shared" si="1"/>
        <v>0</v>
      </c>
    </row>
    <row r="63" spans="1:9" ht="39" thickBot="1">
      <c r="A63" s="51" t="s">
        <v>328</v>
      </c>
      <c r="B63" s="45">
        <v>621</v>
      </c>
      <c r="C63" s="52"/>
      <c r="D63" s="52"/>
      <c r="E63" s="52"/>
      <c r="F63" s="52"/>
      <c r="G63" s="52"/>
      <c r="H63" s="52"/>
      <c r="I63" s="52"/>
    </row>
    <row r="64" spans="1:9" ht="39" thickBot="1">
      <c r="A64" s="51" t="s">
        <v>350</v>
      </c>
      <c r="B64" s="45">
        <v>622</v>
      </c>
      <c r="C64" s="52"/>
      <c r="D64" s="52"/>
      <c r="E64" s="52"/>
      <c r="F64" s="52"/>
      <c r="G64" s="52"/>
      <c r="H64" s="52"/>
      <c r="I64" s="52">
        <f t="shared" si="1"/>
        <v>0</v>
      </c>
    </row>
    <row r="65" spans="1:9" ht="26.25" thickBot="1">
      <c r="A65" s="51" t="s">
        <v>330</v>
      </c>
      <c r="B65" s="45">
        <v>623</v>
      </c>
      <c r="C65" s="52"/>
      <c r="D65" s="52"/>
      <c r="E65" s="52"/>
      <c r="F65" s="52"/>
      <c r="G65" s="52"/>
      <c r="H65" s="52"/>
      <c r="I65" s="52">
        <f t="shared" si="1"/>
        <v>0</v>
      </c>
    </row>
    <row r="66" spans="1:9" ht="39" thickBot="1">
      <c r="A66" s="51" t="s">
        <v>351</v>
      </c>
      <c r="B66" s="45">
        <v>624</v>
      </c>
      <c r="C66" s="52"/>
      <c r="D66" s="52"/>
      <c r="E66" s="52"/>
      <c r="F66" s="52"/>
      <c r="G66" s="52"/>
      <c r="H66" s="52"/>
      <c r="I66" s="52">
        <f t="shared" si="1"/>
        <v>0</v>
      </c>
    </row>
    <row r="67" spans="1:9" ht="26.25" thickBot="1">
      <c r="A67" s="51" t="s">
        <v>155</v>
      </c>
      <c r="B67" s="45">
        <v>625</v>
      </c>
      <c r="C67" s="52"/>
      <c r="D67" s="52"/>
      <c r="E67" s="52"/>
      <c r="F67" s="52"/>
      <c r="G67" s="52"/>
      <c r="H67" s="52"/>
      <c r="I67" s="52">
        <f t="shared" si="1"/>
        <v>0</v>
      </c>
    </row>
    <row r="68" spans="1:9" ht="26.25" thickBot="1">
      <c r="A68" s="51" t="s">
        <v>352</v>
      </c>
      <c r="B68" s="45">
        <v>626</v>
      </c>
      <c r="C68" s="52"/>
      <c r="D68" s="52"/>
      <c r="E68" s="52"/>
      <c r="F68" s="52"/>
      <c r="G68" s="52"/>
      <c r="H68" s="52"/>
      <c r="I68" s="52">
        <f t="shared" si="1"/>
        <v>0</v>
      </c>
    </row>
    <row r="69" spans="1:9" ht="26.25" thickBot="1">
      <c r="A69" s="51" t="s">
        <v>331</v>
      </c>
      <c r="B69" s="45">
        <v>627</v>
      </c>
      <c r="C69" s="52"/>
      <c r="D69" s="52"/>
      <c r="E69" s="52"/>
      <c r="F69" s="52"/>
      <c r="G69" s="52"/>
      <c r="H69" s="52"/>
      <c r="I69" s="52">
        <f t="shared" si="1"/>
        <v>0</v>
      </c>
    </row>
    <row r="70" spans="1:9" ht="13.5" thickBot="1">
      <c r="A70" s="51" t="s">
        <v>149</v>
      </c>
      <c r="B70" s="45">
        <v>628</v>
      </c>
      <c r="C70" s="52"/>
      <c r="D70" s="52"/>
      <c r="E70" s="52"/>
      <c r="F70" s="52"/>
      <c r="G70" s="52"/>
      <c r="H70" s="52"/>
      <c r="I70" s="52"/>
    </row>
    <row r="71" spans="1:9" ht="26.25" thickBot="1">
      <c r="A71" s="51" t="s">
        <v>148</v>
      </c>
      <c r="B71" s="45">
        <v>629</v>
      </c>
      <c r="C71" s="52"/>
      <c r="D71" s="52"/>
      <c r="E71" s="52"/>
      <c r="F71" s="52"/>
      <c r="G71" s="52"/>
      <c r="H71" s="52"/>
      <c r="I71" s="52">
        <f t="shared" si="1"/>
        <v>0</v>
      </c>
    </row>
    <row r="72" spans="1:9" ht="26.25" thickBot="1">
      <c r="A72" s="51" t="s">
        <v>353</v>
      </c>
      <c r="B72" s="45">
        <v>700</v>
      </c>
      <c r="C72" s="52">
        <v>0</v>
      </c>
      <c r="D72" s="52">
        <f>D74+D79+D80+D81+D82+D83+D84+D85+D86</f>
        <v>0</v>
      </c>
      <c r="E72" s="52">
        <f>E74+E79+E80+E81+E82+E83+E84+E85+E86</f>
        <v>0</v>
      </c>
      <c r="F72" s="52">
        <f>F74+F79+F80+F81+F82+F83+F84+F85+F86</f>
        <v>0</v>
      </c>
      <c r="G72" s="52">
        <f>G74+G79+G80+G81+G82+G83+G84+G85+G86</f>
        <v>0</v>
      </c>
      <c r="H72" s="52">
        <f>H74+H79+H80+H81+H82+H83+H84+H85+H86</f>
        <v>0</v>
      </c>
      <c r="I72" s="52">
        <f t="shared" si="1"/>
        <v>0</v>
      </c>
    </row>
    <row r="73" spans="1:9" ht="13.5" thickBot="1">
      <c r="A73" s="51" t="s">
        <v>143</v>
      </c>
      <c r="B73" s="45"/>
      <c r="C73" s="52"/>
      <c r="D73" s="52"/>
      <c r="E73" s="52"/>
      <c r="F73" s="52"/>
      <c r="G73" s="52"/>
      <c r="H73" s="52"/>
      <c r="I73" s="52">
        <f t="shared" si="1"/>
        <v>0</v>
      </c>
    </row>
    <row r="74" spans="1:9" ht="13.5" thickBot="1">
      <c r="A74" s="51" t="s">
        <v>354</v>
      </c>
      <c r="B74" s="45">
        <v>710</v>
      </c>
      <c r="C74" s="52"/>
      <c r="D74" s="52"/>
      <c r="E74" s="52"/>
      <c r="F74" s="52"/>
      <c r="G74" s="52"/>
      <c r="H74" s="52"/>
      <c r="I74" s="52">
        <f t="shared" si="1"/>
        <v>0</v>
      </c>
    </row>
    <row r="75" spans="1:9" ht="13.5" thickBot="1">
      <c r="A75" s="51" t="s">
        <v>143</v>
      </c>
      <c r="B75" s="45"/>
      <c r="C75" s="52"/>
      <c r="D75" s="52"/>
      <c r="E75" s="52"/>
      <c r="F75" s="52"/>
      <c r="G75" s="52"/>
      <c r="H75" s="52"/>
      <c r="I75" s="52">
        <f t="shared" si="1"/>
        <v>0</v>
      </c>
    </row>
    <row r="76" spans="1:9" ht="13.5" thickBot="1">
      <c r="A76" s="51" t="s">
        <v>334</v>
      </c>
      <c r="B76" s="45"/>
      <c r="C76" s="52"/>
      <c r="D76" s="52"/>
      <c r="E76" s="52"/>
      <c r="F76" s="52"/>
      <c r="G76" s="52"/>
      <c r="H76" s="52"/>
      <c r="I76" s="52">
        <f t="shared" si="1"/>
        <v>0</v>
      </c>
    </row>
    <row r="77" spans="1:9" ht="26.25" thickBot="1">
      <c r="A77" s="51" t="s">
        <v>335</v>
      </c>
      <c r="B77" s="45"/>
      <c r="C77" s="52"/>
      <c r="D77" s="52"/>
      <c r="E77" s="52"/>
      <c r="F77" s="52"/>
      <c r="G77" s="52"/>
      <c r="H77" s="52"/>
      <c r="I77" s="52">
        <f t="shared" si="1"/>
        <v>0</v>
      </c>
    </row>
    <row r="78" spans="1:9" ht="26.25" thickBot="1">
      <c r="A78" s="51" t="s">
        <v>336</v>
      </c>
      <c r="B78" s="45"/>
      <c r="C78" s="52"/>
      <c r="D78" s="52"/>
      <c r="E78" s="52"/>
      <c r="F78" s="52"/>
      <c r="G78" s="52"/>
      <c r="H78" s="52"/>
      <c r="I78" s="52">
        <f t="shared" si="1"/>
        <v>0</v>
      </c>
    </row>
    <row r="79" spans="1:9" ht="13.5" thickBot="1">
      <c r="A79" s="51" t="s">
        <v>337</v>
      </c>
      <c r="B79" s="45">
        <v>711</v>
      </c>
      <c r="C79" s="52">
        <v>0</v>
      </c>
      <c r="D79" s="52"/>
      <c r="E79" s="52"/>
      <c r="F79" s="52"/>
      <c r="G79" s="52"/>
      <c r="H79" s="52"/>
      <c r="I79" s="52">
        <f t="shared" si="1"/>
        <v>0</v>
      </c>
    </row>
    <row r="80" spans="1:9" ht="13.5" thickBot="1">
      <c r="A80" s="51" t="s">
        <v>338</v>
      </c>
      <c r="B80" s="45">
        <v>712</v>
      </c>
      <c r="C80" s="52"/>
      <c r="D80" s="52"/>
      <c r="E80" s="52"/>
      <c r="F80" s="52"/>
      <c r="G80" s="52"/>
      <c r="H80" s="52"/>
      <c r="I80" s="52">
        <f t="shared" si="1"/>
        <v>0</v>
      </c>
    </row>
    <row r="81" spans="1:9" ht="26.25" thickBot="1">
      <c r="A81" s="51" t="s">
        <v>355</v>
      </c>
      <c r="B81" s="45">
        <v>713</v>
      </c>
      <c r="C81" s="52"/>
      <c r="D81" s="52"/>
      <c r="E81" s="52"/>
      <c r="F81" s="52"/>
      <c r="G81" s="52"/>
      <c r="H81" s="52"/>
      <c r="I81" s="52">
        <f t="shared" si="1"/>
        <v>0</v>
      </c>
    </row>
    <row r="82" spans="1:9" ht="26.25" thickBot="1">
      <c r="A82" s="51" t="s">
        <v>340</v>
      </c>
      <c r="B82" s="45">
        <v>714</v>
      </c>
      <c r="C82" s="52"/>
      <c r="D82" s="52"/>
      <c r="E82" s="52"/>
      <c r="F82" s="52"/>
      <c r="G82" s="52"/>
      <c r="H82" s="52"/>
      <c r="I82" s="52">
        <f t="shared" si="1"/>
        <v>0</v>
      </c>
    </row>
    <row r="83" spans="1:9" ht="13.5" thickBot="1">
      <c r="A83" s="51" t="s">
        <v>341</v>
      </c>
      <c r="B83" s="45">
        <v>715</v>
      </c>
      <c r="C83" s="52"/>
      <c r="D83" s="52"/>
      <c r="E83" s="52"/>
      <c r="F83" s="52"/>
      <c r="G83" s="52"/>
      <c r="H83" s="52"/>
      <c r="I83" s="52">
        <f t="shared" si="1"/>
        <v>0</v>
      </c>
    </row>
    <row r="84" spans="1:9" ht="13.5" thickBot="1">
      <c r="A84" s="51" t="s">
        <v>342</v>
      </c>
      <c r="B84" s="45">
        <v>716</v>
      </c>
      <c r="C84" s="52"/>
      <c r="D84" s="52"/>
      <c r="E84" s="52"/>
      <c r="F84" s="52"/>
      <c r="G84" s="52"/>
      <c r="H84" s="52"/>
      <c r="I84" s="52">
        <f t="shared" si="1"/>
        <v>0</v>
      </c>
    </row>
    <row r="85" spans="1:9" ht="13.5" thickBot="1">
      <c r="A85" s="51" t="s">
        <v>343</v>
      </c>
      <c r="B85" s="45">
        <v>717</v>
      </c>
      <c r="C85" s="52"/>
      <c r="D85" s="52"/>
      <c r="E85" s="52"/>
      <c r="F85" s="52"/>
      <c r="G85" s="52"/>
      <c r="H85" s="52"/>
      <c r="I85" s="52">
        <f t="shared" si="1"/>
        <v>0</v>
      </c>
    </row>
    <row r="86" spans="1:9" ht="26.25" thickBot="1">
      <c r="A86" s="51" t="s">
        <v>344</v>
      </c>
      <c r="B86" s="45">
        <v>718</v>
      </c>
      <c r="C86" s="52"/>
      <c r="D86" s="52"/>
      <c r="E86" s="52"/>
      <c r="F86" s="52"/>
      <c r="G86" s="52"/>
      <c r="H86" s="52"/>
      <c r="I86" s="52">
        <f t="shared" si="1"/>
        <v>0</v>
      </c>
    </row>
    <row r="87" spans="1:9" ht="13.5" thickBot="1">
      <c r="A87" s="51" t="s">
        <v>345</v>
      </c>
      <c r="B87" s="45">
        <v>719</v>
      </c>
      <c r="C87" s="52"/>
      <c r="D87" s="52"/>
      <c r="E87" s="52"/>
      <c r="F87" s="52"/>
      <c r="G87" s="52"/>
      <c r="H87" s="52"/>
      <c r="I87" s="52">
        <f t="shared" si="1"/>
        <v>0</v>
      </c>
    </row>
    <row r="88" spans="1:9" ht="26.25" thickBot="1">
      <c r="A88" s="46" t="str">
        <f>CONCATENATE("Сальдо на ",ф1!A2, " (строка 500 + строка 600 + строка 700 + строка 719)")</f>
        <v>Сальдо на 30 сентября 2022 года (строка 500 + строка 600 + строка 700 + строка 719)</v>
      </c>
      <c r="B88" s="47">
        <v>800</v>
      </c>
      <c r="C88" s="48">
        <f t="shared" ref="C88:H88" si="6">C58+C59+C72</f>
        <v>136003</v>
      </c>
      <c r="D88" s="48">
        <f t="shared" si="6"/>
        <v>0</v>
      </c>
      <c r="E88" s="48">
        <f t="shared" si="6"/>
        <v>0</v>
      </c>
      <c r="F88" s="48">
        <f t="shared" si="6"/>
        <v>0</v>
      </c>
      <c r="G88" s="48">
        <f t="shared" si="6"/>
        <v>-11397419.055829939</v>
      </c>
      <c r="H88" s="48">
        <f t="shared" si="6"/>
        <v>0</v>
      </c>
      <c r="I88" s="48">
        <f t="shared" si="1"/>
        <v>-11261416.055829939</v>
      </c>
    </row>
    <row r="89" spans="1:9">
      <c r="A89" s="43"/>
      <c r="G89" s="50">
        <f>G88-ф1!C94</f>
        <v>6.1467289924621582E-8</v>
      </c>
      <c r="I89" s="50">
        <f>I88-ф1!C98</f>
        <v>6.1467289924621582E-8</v>
      </c>
    </row>
    <row r="90" spans="1:9">
      <c r="A90" s="43"/>
    </row>
    <row r="91" spans="1:9">
      <c r="A91" s="43"/>
    </row>
    <row r="92" spans="1:9">
      <c r="A92" s="43"/>
    </row>
    <row r="93" spans="1:9" s="3" customFormat="1" ht="16.5" customHeight="1">
      <c r="A93" s="25" t="s">
        <v>106</v>
      </c>
      <c r="B93" s="79"/>
      <c r="C93" s="79"/>
    </row>
    <row r="94" spans="1:9" s="27" customFormat="1" ht="11.25">
      <c r="A94" s="26" t="s">
        <v>107</v>
      </c>
      <c r="B94" s="109" t="s">
        <v>108</v>
      </c>
      <c r="C94" s="109"/>
      <c r="D94" s="28"/>
    </row>
    <row r="95" spans="1:9" s="3" customFormat="1">
      <c r="A95" s="23"/>
      <c r="D95" s="22"/>
    </row>
    <row r="96" spans="1:9" s="3" customFormat="1" ht="15" customHeight="1">
      <c r="A96" s="25" t="s">
        <v>109</v>
      </c>
      <c r="B96" s="79"/>
      <c r="C96" s="79"/>
    </row>
    <row r="97" spans="1:3" s="27" customFormat="1" ht="11.25">
      <c r="A97" s="26" t="s">
        <v>110</v>
      </c>
      <c r="B97" s="84" t="s">
        <v>111</v>
      </c>
      <c r="C97" s="84"/>
    </row>
    <row r="98" spans="1:3" s="3" customFormat="1">
      <c r="A98" s="23"/>
    </row>
    <row r="99" spans="1:3" s="3" customFormat="1">
      <c r="A99" s="23" t="s">
        <v>112</v>
      </c>
    </row>
  </sheetData>
  <mergeCells count="16">
    <mergeCell ref="A15:I15"/>
    <mergeCell ref="B94:C94"/>
    <mergeCell ref="B97:C97"/>
    <mergeCell ref="A7:D7"/>
    <mergeCell ref="A8:D8"/>
    <mergeCell ref="A9:D9"/>
    <mergeCell ref="A10:D10"/>
    <mergeCell ref="A11:D11"/>
    <mergeCell ref="A17:I17"/>
    <mergeCell ref="A18:I18"/>
    <mergeCell ref="A20:I20"/>
    <mergeCell ref="A22:A23"/>
    <mergeCell ref="B22:B23"/>
    <mergeCell ref="C22:G22"/>
    <mergeCell ref="H22:H23"/>
    <mergeCell ref="I22:I23"/>
  </mergeCells>
  <hyperlinks>
    <hyperlink ref="I2" r:id="rId1" display="jl:30820085.0" xr:uid="{00000000-0004-0000-0800-000000000000}"/>
  </hyperlinks>
  <pageMargins left="0.59055118110236227" right="0.39370078740157483" top="0.59055118110236227" bottom="0.39370078740157483" header="0.51181102362204722" footer="0.51181102362204722"/>
  <pageSetup paperSize="9" scale="56" fitToHeight="0" orientation="portrait" horizontalDpi="4294967295" verticalDpi="4294967295" r:id="rId2"/>
  <headerFooter alignWithMargins="0"/>
  <customProperties>
    <customPr name="_pios_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11</vt:i4>
      </vt:variant>
    </vt:vector>
  </HeadingPairs>
  <TitlesOfParts>
    <vt:vector size="21" baseType="lpstr">
      <vt:lpstr>ф1</vt:lpstr>
      <vt:lpstr>ф1 каз</vt:lpstr>
      <vt:lpstr>ф2</vt:lpstr>
      <vt:lpstr>ф2 каз</vt:lpstr>
      <vt:lpstr>ф3п</vt:lpstr>
      <vt:lpstr>ф3п каз</vt:lpstr>
      <vt:lpstr>ф3к</vt:lpstr>
      <vt:lpstr>ф3к каз</vt:lpstr>
      <vt:lpstr>ф4</vt:lpstr>
      <vt:lpstr>ф4 каз</vt:lpstr>
      <vt:lpstr>ф1!sub1001579235</vt:lpstr>
      <vt:lpstr>ф1!Область_печати</vt:lpstr>
      <vt:lpstr>'ф1 каз'!Область_печати</vt:lpstr>
      <vt:lpstr>ф2!Область_печати</vt:lpstr>
      <vt:lpstr>'ф2 каз'!Область_печати</vt:lpstr>
      <vt:lpstr>ф3к!Область_печати</vt:lpstr>
      <vt:lpstr>'ф3к каз'!Область_печати</vt:lpstr>
      <vt:lpstr>ф3п!Область_печати</vt:lpstr>
      <vt:lpstr>'ф3п каз'!Область_печати</vt:lpstr>
      <vt:lpstr>ф4!Область_печати</vt:lpstr>
      <vt:lpstr>'ф4 каз'!Область_печати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АЭС Сим Марина Витальевна</dc:creator>
  <cp:lastModifiedBy>Бейбарыс Рысбек</cp:lastModifiedBy>
  <cp:lastPrinted>2022-10-21T10:07:57Z</cp:lastPrinted>
  <dcterms:created xsi:type="dcterms:W3CDTF">2022-10-21T09:07:34Z</dcterms:created>
  <dcterms:modified xsi:type="dcterms:W3CDTF">2022-12-29T11:38:41Z</dcterms:modified>
</cp:coreProperties>
</file>